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ЭтаКнига" defaultThemeVersion="124226"/>
  <workbookProtection workbookPassword="AB05" lockStructure="1"/>
  <bookViews>
    <workbookView xWindow="240" yWindow="165" windowWidth="14805" windowHeight="7950"/>
  </bookViews>
  <sheets>
    <sheet name="Приложение 3" sheetId="1" r:id="rId1"/>
  </sheets>
  <definedNames>
    <definedName name="_xlnm.Print_Area" localSheetId="0">'Приложение 3'!$A$1:$Q$121</definedName>
  </definedNames>
  <calcPr calcId="162913"/>
</workbook>
</file>

<file path=xl/calcChain.xml><?xml version="1.0" encoding="utf-8"?>
<calcChain xmlns="http://schemas.openxmlformats.org/spreadsheetml/2006/main">
  <c r="M100" i="1" l="1"/>
  <c r="J100" i="1"/>
  <c r="G100" i="1"/>
  <c r="P101" i="1"/>
  <c r="P102" i="1"/>
  <c r="P100" i="1"/>
  <c r="P99" i="1"/>
  <c r="P98" i="1"/>
  <c r="P97" i="1"/>
  <c r="P96" i="1"/>
  <c r="P95" i="1"/>
  <c r="P94" i="1"/>
  <c r="P93" i="1"/>
  <c r="P92" i="1"/>
  <c r="P91" i="1"/>
  <c r="P90" i="1"/>
  <c r="P89" i="1"/>
  <c r="P88" i="1"/>
  <c r="P87" i="1"/>
  <c r="P86" i="1"/>
  <c r="P85" i="1"/>
  <c r="M99" i="1"/>
  <c r="M98" i="1"/>
  <c r="M97" i="1"/>
  <c r="M96" i="1"/>
  <c r="M95" i="1"/>
  <c r="M94" i="1"/>
  <c r="M93" i="1"/>
  <c r="M92" i="1"/>
  <c r="M91" i="1"/>
  <c r="M90" i="1"/>
  <c r="M89" i="1"/>
  <c r="M88" i="1"/>
  <c r="M87" i="1"/>
  <c r="M86" i="1"/>
  <c r="M85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G96" i="1"/>
  <c r="G95" i="1"/>
  <c r="G94" i="1"/>
  <c r="G99" i="1"/>
  <c r="G98" i="1"/>
  <c r="G97" i="1"/>
  <c r="F81" i="1"/>
  <c r="G81" i="1"/>
  <c r="H81" i="1"/>
  <c r="I81" i="1"/>
  <c r="J81" i="1"/>
  <c r="K81" i="1"/>
  <c r="L81" i="1"/>
  <c r="M81" i="1"/>
  <c r="N81" i="1"/>
  <c r="O81" i="1"/>
  <c r="P81" i="1"/>
  <c r="E81" i="1"/>
  <c r="G93" i="1"/>
  <c r="G92" i="1"/>
  <c r="G91" i="1"/>
  <c r="G90" i="1"/>
  <c r="G89" i="1"/>
  <c r="G88" i="1"/>
  <c r="G87" i="1"/>
  <c r="G86" i="1"/>
  <c r="G85" i="1"/>
  <c r="F83" i="1"/>
  <c r="G83" i="1"/>
  <c r="H83" i="1"/>
  <c r="I83" i="1"/>
  <c r="J83" i="1"/>
  <c r="K83" i="1"/>
  <c r="L83" i="1"/>
  <c r="M83" i="1"/>
  <c r="N83" i="1"/>
  <c r="O83" i="1"/>
  <c r="P83" i="1"/>
  <c r="E83" i="1"/>
  <c r="F82" i="1"/>
  <c r="G82" i="1"/>
  <c r="H82" i="1"/>
  <c r="I82" i="1"/>
  <c r="J82" i="1"/>
  <c r="K82" i="1"/>
  <c r="L82" i="1"/>
  <c r="M82" i="1"/>
  <c r="N82" i="1"/>
  <c r="O82" i="1"/>
  <c r="P82" i="1"/>
  <c r="E82" i="1"/>
  <c r="P80" i="1"/>
  <c r="O80" i="1"/>
  <c r="N80" i="1"/>
  <c r="M80" i="1"/>
  <c r="L80" i="1"/>
  <c r="K80" i="1"/>
  <c r="J80" i="1"/>
  <c r="I80" i="1"/>
  <c r="H80" i="1"/>
  <c r="G80" i="1"/>
  <c r="F80" i="1"/>
  <c r="E80" i="1"/>
  <c r="D72" i="1" l="1"/>
  <c r="D71" i="1"/>
  <c r="D70" i="1"/>
  <c r="D69" i="1"/>
  <c r="D66" i="1" l="1"/>
  <c r="D65" i="1"/>
  <c r="D63" i="1"/>
  <c r="D64" i="1"/>
  <c r="D62" i="1"/>
  <c r="D61" i="1"/>
  <c r="D11" i="1" l="1"/>
  <c r="P68" i="1" l="1"/>
  <c r="O68" i="1"/>
  <c r="N68" i="1"/>
  <c r="M68" i="1"/>
  <c r="L68" i="1"/>
  <c r="K68" i="1"/>
  <c r="J68" i="1"/>
  <c r="I68" i="1"/>
  <c r="H68" i="1"/>
  <c r="G68" i="1"/>
  <c r="F68" i="1"/>
  <c r="E68" i="1"/>
  <c r="D68" i="1" l="1"/>
  <c r="D60" i="1"/>
  <c r="D59" i="1"/>
  <c r="D58" i="1"/>
  <c r="D57" i="1"/>
  <c r="D56" i="1"/>
  <c r="D55" i="1"/>
  <c r="D54" i="1"/>
  <c r="D53" i="1"/>
  <c r="D52" i="1"/>
  <c r="D50" i="1"/>
  <c r="D49" i="1"/>
  <c r="D48" i="1"/>
  <c r="D47" i="1"/>
  <c r="D46" i="1"/>
  <c r="D45" i="1"/>
  <c r="D44" i="1"/>
  <c r="D43" i="1"/>
  <c r="D42" i="1"/>
  <c r="D41" i="1"/>
  <c r="D40" i="1"/>
  <c r="D39" i="1"/>
  <c r="P51" i="1"/>
  <c r="P35" i="1" s="1"/>
  <c r="P84" i="1" s="1"/>
  <c r="M51" i="1"/>
  <c r="M35" i="1" s="1"/>
  <c r="M84" i="1" s="1"/>
  <c r="J51" i="1"/>
  <c r="G51" i="1"/>
  <c r="P38" i="1"/>
  <c r="M38" i="1"/>
  <c r="J38" i="1"/>
  <c r="G38" i="1"/>
  <c r="P37" i="1"/>
  <c r="M37" i="1"/>
  <c r="J37" i="1"/>
  <c r="G37" i="1"/>
  <c r="P36" i="1"/>
  <c r="M36" i="1"/>
  <c r="J36" i="1"/>
  <c r="G36" i="1"/>
  <c r="G35" i="1" l="1"/>
  <c r="G84" i="1" s="1"/>
  <c r="J35" i="1"/>
  <c r="J84" i="1" s="1"/>
  <c r="D37" i="1"/>
  <c r="D36" i="1"/>
  <c r="D38" i="1"/>
  <c r="D51" i="1"/>
  <c r="D35" i="1" s="1"/>
  <c r="P29" i="1"/>
  <c r="O29" i="1"/>
  <c r="N29" i="1"/>
  <c r="M29" i="1"/>
  <c r="L29" i="1"/>
  <c r="K29" i="1"/>
  <c r="J29" i="1"/>
  <c r="I29" i="1"/>
  <c r="H29" i="1"/>
  <c r="F29" i="1"/>
  <c r="E29" i="1"/>
  <c r="D33" i="1"/>
  <c r="D32" i="1"/>
  <c r="D31" i="1"/>
  <c r="D30" i="1"/>
  <c r="G29" i="1"/>
  <c r="D28" i="1"/>
  <c r="D27" i="1"/>
  <c r="D26" i="1"/>
  <c r="D25" i="1"/>
  <c r="D24" i="1"/>
  <c r="D23" i="1"/>
  <c r="P22" i="1"/>
  <c r="O22" i="1"/>
  <c r="N22" i="1"/>
  <c r="M22" i="1"/>
  <c r="L22" i="1"/>
  <c r="K22" i="1"/>
  <c r="J22" i="1"/>
  <c r="I22" i="1"/>
  <c r="H22" i="1"/>
  <c r="G22" i="1"/>
  <c r="F22" i="1"/>
  <c r="E22" i="1"/>
  <c r="D19" i="1"/>
  <c r="D18" i="1"/>
  <c r="D17" i="1"/>
  <c r="D16" i="1"/>
  <c r="P15" i="1"/>
  <c r="O15" i="1"/>
  <c r="N15" i="1"/>
  <c r="M15" i="1"/>
  <c r="L15" i="1"/>
  <c r="K15" i="1"/>
  <c r="J15" i="1"/>
  <c r="I15" i="1"/>
  <c r="H15" i="1"/>
  <c r="G15" i="1"/>
  <c r="F15" i="1"/>
  <c r="E15" i="1"/>
  <c r="D14" i="1"/>
  <c r="D13" i="1"/>
  <c r="D12" i="1"/>
  <c r="A5" i="1" l="1"/>
  <c r="D29" i="1"/>
  <c r="D22" i="1"/>
  <c r="D15" i="1"/>
</calcChain>
</file>

<file path=xl/sharedStrings.xml><?xml version="1.0" encoding="utf-8"?>
<sst xmlns="http://schemas.openxmlformats.org/spreadsheetml/2006/main" count="235" uniqueCount="117">
  <si>
    <t>за</t>
  </si>
  <si>
    <t>месяц</t>
  </si>
  <si>
    <t>года</t>
  </si>
  <si>
    <t>ПОКАЗАТЕЛИ</t>
  </si>
  <si>
    <t>периодичность представления информации</t>
  </si>
  <si>
    <t>ЕДИНИЦА ИЗМЕРЕНИЯ</t>
  </si>
  <si>
    <t xml:space="preserve">ВСЕГО 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</si>
  <si>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</si>
  <si>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</si>
  <si>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</si>
  <si>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</si>
  <si>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</si>
  <si>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</si>
  <si>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</si>
  <si>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</si>
  <si>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</si>
  <si>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</si>
  <si>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</si>
  <si>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</si>
  <si>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Раздел 1.  ОХРАНА ТРУДА</t>
  </si>
  <si>
    <t>ежемесячно</t>
  </si>
  <si>
    <t>человек</t>
  </si>
  <si>
    <t>чел.-часов</t>
  </si>
  <si>
    <t>чел.-дней</t>
  </si>
  <si>
    <t>Продолжительность временной нетрудоспособности в результате несчастных случаев на производстве</t>
  </si>
  <si>
    <t>Количество пострадавших в результате несчастных случаев, в том числе:</t>
  </si>
  <si>
    <t xml:space="preserve"> с легкой степенью тяжести</t>
  </si>
  <si>
    <t xml:space="preserve"> с тяжелой степенью тяжести</t>
  </si>
  <si>
    <t>ежегодно</t>
  </si>
  <si>
    <t>календ. дни</t>
  </si>
  <si>
    <t>Раздел 2.  БЕЗОПАСНОСТЬ ДОРОЖНОГО ДВИЖЕНИЯ</t>
  </si>
  <si>
    <t>шт.</t>
  </si>
  <si>
    <t>по вине третьих лиц</t>
  </si>
  <si>
    <t xml:space="preserve">Количество пострадавших в ДТП, всего, из них:                           </t>
  </si>
  <si>
    <t>Количество Третьих лиц, пострадавших в ДТП</t>
  </si>
  <si>
    <t>млн. км.</t>
  </si>
  <si>
    <t>Подраздел 2.2. Информация по транспорту в подрядных / субподрядных организациях, выполняющих работы, услуги для ОГ</t>
  </si>
  <si>
    <t xml:space="preserve">Количество ТС подрядных / субподрядных организаций, всего, из них: </t>
  </si>
  <si>
    <t>ед.</t>
  </si>
  <si>
    <t>Оснащено ремнями безопасности</t>
  </si>
  <si>
    <t>Оснащено БСМТС</t>
  </si>
  <si>
    <t>Оснащено видеорегистраторами</t>
  </si>
  <si>
    <t>Количество легкового транспорта подрядных / субподрядных организаций, из них</t>
  </si>
  <si>
    <t>оснащено ремнями безопасности</t>
  </si>
  <si>
    <t>оснащено БСМТС</t>
  </si>
  <si>
    <t>оснащено видеорегистраторами</t>
  </si>
  <si>
    <t xml:space="preserve">Количество ТС подрядных / субподрядных организаций для перевозки пассажиров (более 8 пассажирских мест), из них </t>
  </si>
  <si>
    <t>Количество ТС подрядных / субподрядных организаций для перевозки опасных грузов, из них</t>
  </si>
  <si>
    <t>крановая техника на автомобильном шасси</t>
  </si>
  <si>
    <t>Количество Тяжелой техники (трактора и специализированные машина на гусеничном ходу, экскаваторы, вездеходы, универсальные дорожные машины и тд)</t>
  </si>
  <si>
    <t>Количество ТС подрядных / субподрядных организаций остальных категорий (грузовой транспорт), из них</t>
  </si>
  <si>
    <t>Количество проведенных проверок в подрядных / субподрядных организациях по безопасности дорожного движения</t>
  </si>
  <si>
    <t xml:space="preserve">Количество водителей подрядных / субподрядных организаций, выполняющих работы, услуги для ОГ </t>
  </si>
  <si>
    <t>Количество иных работников подрядных организаций, управляющих ТС подрядных организаций (self driver), выполняющих работы, услуги для ОГ</t>
  </si>
  <si>
    <t>Количество водителей подрядных / субподрядных организаций, обученных "Защитному вождению", выполняющих работы, услуги для ОГ</t>
  </si>
  <si>
    <t>Количество водителей подрядных / субподрядных организаций, обученных "Специализированному зимнему вождению", выполняющих работы, услуги для ОГ</t>
  </si>
  <si>
    <t>Количество водителей подрядных / субподрядных организаций, обученных "Специализированному управлению спецтехникой", выполняющих работы, услуги для ОГ</t>
  </si>
  <si>
    <t>Дата ____  " _______ " 20___г.</t>
  </si>
  <si>
    <t>М.П.</t>
  </si>
  <si>
    <t>подпись</t>
  </si>
  <si>
    <t>ФИО</t>
  </si>
  <si>
    <t xml:space="preserve"> (наименование подрядной организации)</t>
  </si>
  <si>
    <t xml:space="preserve"> (ИНН подрядной организации)</t>
  </si>
  <si>
    <t xml:space="preserve">Количество работников подрядных и субподрядных организаций, работающих на объектах ОГ по договору </t>
  </si>
  <si>
    <t>Общее количество отработанных человеко-часов</t>
  </si>
  <si>
    <t>количество ДТП категории С (Катастрофические)</t>
  </si>
  <si>
    <t>количество ДТП категории М (Тяжелые)</t>
  </si>
  <si>
    <t>количество ДТП категории S (Серьезные)</t>
  </si>
  <si>
    <t>количество ДТП категории О (Прочие)</t>
  </si>
  <si>
    <t>по вине водителя подрядной/субподрядной организации</t>
  </si>
  <si>
    <t>Количество ДТП с участием транспорта подрядных и субподрядных организаций во время оказания услуги или выполнения работы по договору с ПАО «НК «Роснефть» (ОГ) на территории ПАО «НК «Роснефть» (ОГ), из них:</t>
  </si>
  <si>
    <t xml:space="preserve"> работников ОГ</t>
  </si>
  <si>
    <t xml:space="preserve"> работников подрядной/субподрядной организации</t>
  </si>
  <si>
    <t xml:space="preserve">Пробег ТС подрядных/субподрядных организаций ОГ ПАО «НК «Роснефть», при выполнении работ (оказании услуг) по договору с ОГ </t>
  </si>
  <si>
    <t>ежеквартально</t>
  </si>
  <si>
    <t>Количество специальной техники подрядных / субподрядных организаций, из них:</t>
  </si>
  <si>
    <t>Генеральный директор</t>
  </si>
  <si>
    <t xml:space="preserve"> со смертельным исходом</t>
  </si>
  <si>
    <r>
      <t xml:space="preserve">Подраздел 1.1. Производственный травматизм в подрядных и субподрядных организациях на объектах общества </t>
    </r>
    <r>
      <rPr>
        <b/>
        <sz val="12"/>
        <color indexed="8"/>
        <rFont val="Arial Cyr"/>
        <charset val="204"/>
      </rPr>
      <t xml:space="preserve"> </t>
    </r>
  </si>
  <si>
    <t xml:space="preserve">Общее количество отработанных человеко-дней </t>
  </si>
  <si>
    <r>
      <t xml:space="preserve">Количество пострадавших на производстве в результате происшествий без потери трудоспособности с оказанием </t>
    </r>
    <r>
      <rPr>
        <b/>
        <sz val="11"/>
        <color rgb="FFFF0000"/>
        <rFont val="Arial Cyr"/>
        <charset val="204"/>
      </rPr>
      <t>медико-санитарной помощи</t>
    </r>
  </si>
  <si>
    <t>Подраздел 2.1. Дорожно-транспортные происшествия в подрядных / субподрядных организациях</t>
  </si>
  <si>
    <t>Выявленные нарушения</t>
  </si>
  <si>
    <t>Нарушения в работе с не истекшим сроком</t>
  </si>
  <si>
    <t>Нарушения, устраненные в срок</t>
  </si>
  <si>
    <t>Нарушения в работе с истекшим сроком</t>
  </si>
  <si>
    <t>Устраненные нарушения с истекшим сроком</t>
  </si>
  <si>
    <t>Раздел 3.  ПРОВЕРКИ СЛУЖБОЙ ПБОТОС ОГ</t>
  </si>
  <si>
    <t>ФОРМА ПРЕДОСТАВЛЕНИЯ ИНФОРМАЦИИ ПО ОХРАНЕ ТРУДА И БЕЗОПАСНОСТИ ДОРОЖНОГО ДВИЖЕНИЯ ОТ ПОДРЯДНЫХ/СУБПОДРЯДНЫХ ОРГАНИЗАЦИЙ</t>
  </si>
  <si>
    <t>Кол-во отработанных часов одним работником превышает 24 часа в сутки. Проверьте правильность данных в строках 11 и/или 10</t>
  </si>
  <si>
    <t>Отношение отработанных дней на кол-во работников превышает кол-во дней в месяце. Проверьте правильность данных в строках 12 и/или 10</t>
  </si>
  <si>
    <t>Одним работником не может быть отработано более 24 часов в сутки. Проверьте правильность данных в строке 12 и/или 11</t>
  </si>
  <si>
    <t>Пробег одной единицы ТС превышает 1000 км. в день. Проверьте правильность данных в строке 32 и/или 34</t>
  </si>
  <si>
    <t>Кол-во единиц ТС, оснащенных ремнями безопасности, превышает кол-во единиц ТС. Проверьте правильность данных в строке 39 и/или 38</t>
  </si>
  <si>
    <t>Кол-во единиц ТС, оснащенных БСМТС, превышает кол-во единиц ТС. Проверьте правильность данных в строке 40 и/или 38</t>
  </si>
  <si>
    <t>Кол-во единиц ТС, оснащенных видеорегистраторами, превышает кол-во единиц ТС. Проверьте правильность данных в строке 41 и/или 38</t>
  </si>
  <si>
    <t>Кол-во единиц ТС, оснащенных ремнями безопасности, превышает кол-во единиц ТС. Проверьте правильность данных в строке 43 и/или 42</t>
  </si>
  <si>
    <t>Кол-во единиц ТС, оснащенных БСМТС, превышает кол-во единиц ТС. Проверьте правильность данных в строке 44 и/или 42</t>
  </si>
  <si>
    <t>Кол-во единиц ТС, оснащенных видеорегистраторами, превышает кол-во единиц ТС. Проверьте правильность данных в строке 45 и/или 42</t>
  </si>
  <si>
    <t>Кол-во единиц ТС, оснащенных ремнями безопасности, превышает кол-во единиц ТС. Проверьте правильность данных в строке 47 и/или 46</t>
  </si>
  <si>
    <t>Кол-во единиц ТС, оснащенных БСМТС, превышает кол-во единиц ТС. Проверьте правильность данных в строке 48 и/или 46</t>
  </si>
  <si>
    <t>Кол-во единиц ТС, оснащенных видеорегистраторами, превышает кол-во единиц ТС. Проверьте правильность данных в строке 49 и/или 46</t>
  </si>
  <si>
    <t>Кол-во единиц ТС, оснащенных ремнями безопасности, превышает кол-во единиц ТС. Проверьте правильность данных в строке 52 и/или 51</t>
  </si>
  <si>
    <t>Кол-во единиц ТС, оснащенных БСМТС, превышает кол-во единиц ТС. Проверьте правильность данных в строке 53 и/или 51</t>
  </si>
  <si>
    <t>Кол-во единиц ТС, оснащенных видеорегистраторами, превышает кол-во единиц ТС. Проверьте правильность данных в строке 54 и/или 51</t>
  </si>
  <si>
    <t>Кол-во единиц ТС, оснащенных ремнями безопасности, превышает кол-во единиц ТС. Проверьте правильность данных в строке 57 и/или 56</t>
  </si>
  <si>
    <t>Кол-во единиц ТС, оснащенных БСМТС, превышает кол-во единиц ТС. Проверьте правильность данных в строке 58 и/или 56</t>
  </si>
  <si>
    <t>Кол-во единиц ТС, оснащенных видеорегистраторами, превышает кол-во единиц ТС. Проверьте правильность данных в строке 59 и/или 56</t>
  </si>
  <si>
    <t>Кол-во обученных водителей "Специализированному управлению спецтехникой", превышает кол-во водителей. Проверьте правильность данных в строке 65 и/или 61;62</t>
  </si>
  <si>
    <t>Кол-во обученных водителей "Защитному вождению", превышает кол-во водителей. Проверьте правильность данных в строке 63 и/или 61;62</t>
  </si>
  <si>
    <t>Кол-во обученных водителей "Специализированному зимнему вождению", превышает кол-во водителей. Проверьте правильность данных в строке 64 и/или 61;62</t>
  </si>
  <si>
    <t>Согласовано Сторонами в качестве формы:</t>
  </si>
  <si>
    <t>Таблица поверок (автоматизирована)</t>
  </si>
  <si>
    <t xml:space="preserve">Приложение к стандартному приложению Требования по ПБОТОС для высокорисковых работ/услуг Рег. № 05.20.\331.00.2
и к стандартному приложению Требования по ПБОТОС для работ/услуг II категории Рег. № 05.20.\332.00.2
</t>
  </si>
  <si>
    <t xml:space="preserve">                                                      От ПОКУПАТЕЛЯ
Ф.И.О: 
Должность: 
Подпись: ________________________
Дата: ________________
</t>
  </si>
  <si>
    <t xml:space="preserve">От ЗАКАЗЧИКА:
Ф.И.О: 
Должность: 
Подпись: ________________________
Дата: _________________
</t>
  </si>
  <si>
    <t xml:space="preserve">ПРИЛОЖЕНИЕ №2 
к Приложению №5 «Требования по ПБОТОС»
к Договору от «___»_______2025 г. № БН_/П/__/___/25/МТС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</si>
</sst>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0"/>
  </numFmts>
  <fonts count="3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color indexed="8"/>
      <name val="Arial Cyr"/>
      <charset val="204"/>
    </font>
    <font>
      <b/>
      <sz val="9"/>
      <color indexed="8"/>
      <name val="Arial Cyr"/>
      <charset val="204"/>
    </font>
    <font>
      <sz val="10"/>
      <name val="Arial Cyr"/>
      <family val="2"/>
      <charset val="204"/>
    </font>
    <font>
      <b/>
      <sz val="11"/>
      <name val="Arial Cyr"/>
      <family val="2"/>
      <charset val="204"/>
    </font>
    <font>
      <b/>
      <sz val="10"/>
      <name val="Arial Cyr"/>
      <charset val="204"/>
    </font>
    <font>
      <b/>
      <sz val="9"/>
      <name val="Arial Cyr"/>
      <charset val="204"/>
    </font>
    <font>
      <b/>
      <sz val="16"/>
      <name val="Arial Cyr"/>
      <family val="2"/>
      <charset val="204"/>
    </font>
    <font>
      <b/>
      <sz val="8"/>
      <name val="Arial Cyr"/>
      <family val="2"/>
      <charset val="204"/>
    </font>
    <font>
      <b/>
      <sz val="9"/>
      <name val="Arial Cyr"/>
      <family val="2"/>
      <charset val="204"/>
    </font>
    <font>
      <b/>
      <sz val="14"/>
      <name val="Arial Cyr"/>
      <family val="2"/>
      <charset val="204"/>
    </font>
    <font>
      <b/>
      <sz val="12"/>
      <color indexed="8"/>
      <name val="Arial Cyr"/>
      <family val="2"/>
      <charset val="204"/>
    </font>
    <font>
      <b/>
      <sz val="9"/>
      <color indexed="8"/>
      <name val="Arial Cyr"/>
      <family val="2"/>
      <charset val="204"/>
    </font>
    <font>
      <b/>
      <sz val="11"/>
      <name val="Arial Cyr"/>
      <charset val="204"/>
    </font>
    <font>
      <sz val="8"/>
      <name val="Arial Cyr"/>
      <charset val="204"/>
    </font>
    <font>
      <sz val="9"/>
      <name val="Arial Cyr"/>
      <charset val="204"/>
    </font>
    <font>
      <sz val="9"/>
      <color indexed="8"/>
      <name val="Arial Cyr"/>
      <charset val="204"/>
    </font>
    <font>
      <sz val="10"/>
      <name val="Mangal"/>
      <family val="2"/>
      <charset val="204"/>
    </font>
    <font>
      <sz val="11"/>
      <name val="Arial Cyr"/>
      <charset val="204"/>
    </font>
    <font>
      <b/>
      <sz val="11"/>
      <color rgb="FFFF0000"/>
      <name val="Arial Cyr"/>
      <charset val="204"/>
    </font>
    <font>
      <sz val="11"/>
      <name val="Arial Cyr"/>
      <family val="2"/>
      <charset val="204"/>
    </font>
    <font>
      <sz val="11"/>
      <color indexed="8"/>
      <name val="Arial Cyr"/>
      <family val="2"/>
      <charset val="204"/>
    </font>
    <font>
      <sz val="11"/>
      <color theme="1"/>
      <name val="Arial"/>
      <family val="2"/>
      <charset val="204"/>
    </font>
    <font>
      <sz val="12"/>
      <color indexed="8"/>
      <name val="Arial Cyr"/>
      <family val="2"/>
      <charset val="204"/>
    </font>
    <font>
      <u/>
      <sz val="11"/>
      <color theme="10"/>
      <name val="Calibri"/>
      <family val="2"/>
      <scheme val="minor"/>
    </font>
    <font>
      <b/>
      <sz val="12"/>
      <color theme="0"/>
      <name val="Arial Cyr"/>
      <charset val="204"/>
    </font>
    <font>
      <b/>
      <sz val="12"/>
      <color theme="1"/>
      <name val="Calibri"/>
      <family val="2"/>
      <charset val="204"/>
      <scheme val="minor"/>
    </font>
    <font>
      <sz val="11"/>
      <color theme="0" tint="-0.499984740745262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D200"/>
        <bgColor indexed="51"/>
      </patternFill>
    </fill>
    <fill>
      <patternFill patternType="solid">
        <fgColor rgb="FFFFC9E4"/>
        <bgColor indexed="46"/>
      </patternFill>
    </fill>
    <fill>
      <patternFill patternType="solid">
        <fgColor theme="9" tint="0.79998168889431442"/>
        <bgColor indexed="38"/>
      </patternFill>
    </fill>
    <fill>
      <patternFill patternType="solid">
        <fgColor theme="0"/>
        <bgColor indexed="15"/>
      </patternFill>
    </fill>
    <fill>
      <patternFill patternType="solid">
        <fgColor theme="9" tint="0.79998168889431442"/>
        <bgColor indexed="35"/>
      </patternFill>
    </fill>
    <fill>
      <patternFill patternType="solid">
        <fgColor rgb="FFE1FFFF"/>
        <bgColor indexed="15"/>
      </patternFill>
    </fill>
    <fill>
      <patternFill patternType="solid">
        <fgColor rgb="FFE1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29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0" fontId="2" fillId="0" borderId="0"/>
    <xf numFmtId="0" fontId="5" fillId="0" borderId="0"/>
    <xf numFmtId="0" fontId="2" fillId="0" borderId="0"/>
    <xf numFmtId="9" fontId="19" fillId="0" borderId="0" applyFill="0" applyBorder="0" applyAlignment="0" applyProtection="0"/>
    <xf numFmtId="0" fontId="1" fillId="0" borderId="0"/>
    <xf numFmtId="0" fontId="26" fillId="0" borderId="0" applyNumberFormat="0" applyFill="0" applyBorder="0" applyAlignment="0" applyProtection="0"/>
  </cellStyleXfs>
  <cellXfs count="110">
    <xf numFmtId="0" fontId="0" fillId="0" borderId="0" xfId="0"/>
    <xf numFmtId="0" fontId="0" fillId="0" borderId="0" xfId="0" applyAlignment="1">
      <alignment horizontal="left"/>
    </xf>
    <xf numFmtId="0" fontId="4" fillId="0" borderId="0" xfId="1" applyFont="1" applyFill="1" applyBorder="1" applyAlignment="1" applyProtection="1">
      <alignment horizontal="center"/>
    </xf>
    <xf numFmtId="0" fontId="6" fillId="0" borderId="0" xfId="2" applyFont="1" applyBorder="1" applyAlignment="1" applyProtection="1">
      <alignment wrapText="1"/>
    </xf>
    <xf numFmtId="0" fontId="6" fillId="0" borderId="0" xfId="2" applyFont="1" applyBorder="1" applyAlignment="1" applyProtection="1">
      <alignment horizontal="center" wrapText="1"/>
    </xf>
    <xf numFmtId="0" fontId="8" fillId="0" borderId="0" xfId="2" applyFont="1" applyBorder="1" applyAlignment="1" applyProtection="1">
      <alignment vertical="top" wrapText="1"/>
    </xf>
    <xf numFmtId="0" fontId="8" fillId="0" borderId="0" xfId="2" applyFont="1" applyBorder="1" applyAlignment="1" applyProtection="1">
      <alignment wrapText="1"/>
    </xf>
    <xf numFmtId="0" fontId="9" fillId="2" borderId="2" xfId="2" applyFont="1" applyFill="1" applyBorder="1" applyAlignment="1" applyProtection="1">
      <alignment horizontal="center" vertical="center" wrapText="1"/>
    </xf>
    <xf numFmtId="0" fontId="10" fillId="2" borderId="2" xfId="2" applyFont="1" applyFill="1" applyBorder="1" applyAlignment="1" applyProtection="1">
      <alignment horizontal="center" vertical="center" wrapText="1"/>
    </xf>
    <xf numFmtId="0" fontId="11" fillId="2" borderId="2" xfId="2" applyNumberFormat="1" applyFont="1" applyFill="1" applyBorder="1" applyAlignment="1" applyProtection="1">
      <alignment horizontal="center" vertical="center" wrapText="1"/>
    </xf>
    <xf numFmtId="0" fontId="8" fillId="2" borderId="2" xfId="2" applyNumberFormat="1" applyFont="1" applyFill="1" applyBorder="1" applyAlignment="1" applyProtection="1">
      <alignment horizontal="center" vertical="center" wrapText="1"/>
    </xf>
    <xf numFmtId="0" fontId="12" fillId="3" borderId="3" xfId="2" applyFont="1" applyFill="1" applyBorder="1" applyAlignment="1" applyProtection="1">
      <alignment vertical="center" wrapText="1"/>
    </xf>
    <xf numFmtId="0" fontId="12" fillId="3" borderId="1" xfId="2" applyFont="1" applyFill="1" applyBorder="1" applyAlignment="1" applyProtection="1">
      <alignment vertical="center" wrapText="1"/>
    </xf>
    <xf numFmtId="0" fontId="11" fillId="3" borderId="1" xfId="2" applyFont="1" applyFill="1" applyBorder="1" applyAlignment="1" applyProtection="1">
      <alignment horizontal="center" vertical="center" wrapText="1"/>
    </xf>
    <xf numFmtId="0" fontId="8" fillId="3" borderId="1" xfId="2" applyFont="1" applyFill="1" applyBorder="1" applyAlignment="1" applyProtection="1">
      <alignment horizontal="left" vertical="center" wrapText="1"/>
    </xf>
    <xf numFmtId="0" fontId="8" fillId="3" borderId="4" xfId="2" applyFont="1" applyFill="1" applyBorder="1" applyAlignment="1" applyProtection="1">
      <alignment horizontal="left" vertical="center" wrapText="1"/>
    </xf>
    <xf numFmtId="0" fontId="14" fillId="4" borderId="5" xfId="1" applyFont="1" applyFill="1" applyBorder="1" applyAlignment="1" applyProtection="1">
      <alignment horizontal="center" vertical="center" wrapText="1"/>
    </xf>
    <xf numFmtId="0" fontId="14" fillId="4" borderId="8" xfId="1" applyFont="1" applyFill="1" applyBorder="1" applyAlignment="1" applyProtection="1">
      <alignment horizontal="center" vertical="center" wrapText="1"/>
    </xf>
    <xf numFmtId="0" fontId="16" fillId="5" borderId="9" xfId="3" applyFont="1" applyFill="1" applyBorder="1" applyAlignment="1" applyProtection="1">
      <alignment horizontal="center" vertical="center" wrapText="1"/>
    </xf>
    <xf numFmtId="0" fontId="16" fillId="0" borderId="9" xfId="2" applyFont="1" applyFill="1" applyBorder="1" applyAlignment="1" applyProtection="1">
      <alignment horizontal="center" vertical="center" wrapText="1"/>
    </xf>
    <xf numFmtId="1" fontId="17" fillId="6" borderId="9" xfId="2" applyNumberFormat="1" applyFont="1" applyFill="1" applyBorder="1" applyAlignment="1" applyProtection="1">
      <alignment horizontal="center" vertical="center" wrapText="1"/>
    </xf>
    <xf numFmtId="0" fontId="15" fillId="7" borderId="9" xfId="3" applyFont="1" applyFill="1" applyBorder="1" applyAlignment="1" applyProtection="1">
      <alignment horizontal="left" vertical="center" wrapText="1"/>
    </xf>
    <xf numFmtId="0" fontId="16" fillId="7" borderId="9" xfId="3" applyFont="1" applyFill="1" applyBorder="1" applyAlignment="1" applyProtection="1">
      <alignment horizontal="center" vertical="center" wrapText="1"/>
    </xf>
    <xf numFmtId="0" fontId="20" fillId="0" borderId="9" xfId="2" applyFont="1" applyFill="1" applyBorder="1" applyAlignment="1" applyProtection="1">
      <alignment horizontal="left" vertical="center" wrapText="1"/>
    </xf>
    <xf numFmtId="0" fontId="16" fillId="8" borderId="9" xfId="2" applyFont="1" applyFill="1" applyBorder="1" applyAlignment="1" applyProtection="1">
      <alignment horizontal="center" vertical="center" wrapText="1"/>
    </xf>
    <xf numFmtId="1" fontId="17" fillId="8" borderId="9" xfId="4" applyNumberFormat="1" applyFont="1" applyFill="1" applyBorder="1" applyAlignment="1" applyProtection="1">
      <alignment horizontal="center" vertical="center" wrapText="1"/>
    </xf>
    <xf numFmtId="1" fontId="18" fillId="8" borderId="9" xfId="1" applyNumberFormat="1" applyFont="1" applyFill="1" applyBorder="1" applyAlignment="1" applyProtection="1">
      <alignment horizontal="center" vertical="center"/>
    </xf>
    <xf numFmtId="0" fontId="16" fillId="0" borderId="9" xfId="3" applyFont="1" applyFill="1" applyBorder="1" applyAlignment="1" applyProtection="1">
      <alignment horizontal="center" vertical="center" wrapText="1"/>
    </xf>
    <xf numFmtId="0" fontId="16" fillId="9" borderId="9" xfId="2" applyFont="1" applyFill="1" applyBorder="1" applyAlignment="1" applyProtection="1">
      <alignment horizontal="center" vertical="center" wrapText="1"/>
    </xf>
    <xf numFmtId="0" fontId="16" fillId="5" borderId="9" xfId="3" applyFont="1" applyFill="1" applyBorder="1" applyAlignment="1" applyProtection="1">
      <alignment horizontal="center" vertical="center" wrapText="1"/>
      <protection hidden="1"/>
    </xf>
    <xf numFmtId="0" fontId="16" fillId="0" borderId="9" xfId="2" applyFont="1" applyFill="1" applyBorder="1" applyAlignment="1" applyProtection="1">
      <alignment horizontal="center" vertical="center" wrapText="1"/>
      <protection hidden="1"/>
    </xf>
    <xf numFmtId="1" fontId="17" fillId="10" borderId="9" xfId="2" applyNumberFormat="1" applyFont="1" applyFill="1" applyBorder="1" applyAlignment="1" applyProtection="1">
      <alignment horizontal="center" vertical="center" wrapText="1"/>
    </xf>
    <xf numFmtId="0" fontId="12" fillId="3" borderId="3" xfId="2" applyFont="1" applyFill="1" applyBorder="1" applyAlignment="1" applyProtection="1">
      <alignment horizontal="left" vertical="center" wrapText="1"/>
    </xf>
    <xf numFmtId="0" fontId="12" fillId="3" borderId="1" xfId="2" applyFont="1" applyFill="1" applyBorder="1" applyAlignment="1" applyProtection="1">
      <alignment horizontal="left" vertical="center" wrapText="1"/>
    </xf>
    <xf numFmtId="0" fontId="11" fillId="3" borderId="1" xfId="2" applyFont="1" applyFill="1" applyBorder="1" applyAlignment="1" applyProtection="1">
      <alignment horizontal="left" vertical="center" wrapText="1"/>
    </xf>
    <xf numFmtId="0" fontId="4" fillId="4" borderId="8" xfId="1" applyFont="1" applyFill="1" applyBorder="1" applyAlignment="1" applyProtection="1">
      <alignment horizontal="center" vertical="center" wrapText="1"/>
    </xf>
    <xf numFmtId="0" fontId="20" fillId="7" borderId="9" xfId="3" applyFont="1" applyFill="1" applyBorder="1" applyAlignment="1" applyProtection="1">
      <alignment horizontal="left" vertical="center" wrapText="1"/>
    </xf>
    <xf numFmtId="0" fontId="20" fillId="0" borderId="9" xfId="2" applyFont="1" applyFill="1" applyBorder="1" applyAlignment="1" applyProtection="1">
      <alignment horizontal="left" vertical="center" wrapText="1" indent="1"/>
    </xf>
    <xf numFmtId="0" fontId="20" fillId="0" borderId="9" xfId="3" applyFont="1" applyFill="1" applyBorder="1" applyAlignment="1" applyProtection="1">
      <alignment horizontal="left" vertical="center" wrapText="1"/>
    </xf>
    <xf numFmtId="0" fontId="14" fillId="4" borderId="9" xfId="1" applyFont="1" applyFill="1" applyBorder="1" applyAlignment="1" applyProtection="1">
      <alignment horizontal="center" vertical="center" wrapText="1"/>
    </xf>
    <xf numFmtId="0" fontId="4" fillId="4" borderId="9" xfId="1" applyFont="1" applyFill="1" applyBorder="1" applyAlignment="1" applyProtection="1">
      <alignment horizontal="center" vertical="center" wrapText="1"/>
    </xf>
    <xf numFmtId="0" fontId="4" fillId="4" borderId="2" xfId="1" applyFont="1" applyFill="1" applyBorder="1" applyAlignment="1" applyProtection="1">
      <alignment horizontal="center" vertical="center" wrapText="1"/>
    </xf>
    <xf numFmtId="0" fontId="22" fillId="0" borderId="9" xfId="3" applyFont="1" applyFill="1" applyBorder="1" applyAlignment="1" applyProtection="1">
      <alignment horizontal="left" vertical="center" wrapText="1"/>
    </xf>
    <xf numFmtId="0" fontId="22" fillId="0" borderId="9" xfId="2" applyFont="1" applyFill="1" applyBorder="1" applyAlignment="1" applyProtection="1">
      <alignment horizontal="left" vertical="center" wrapText="1" indent="1"/>
    </xf>
    <xf numFmtId="0" fontId="23" fillId="0" borderId="9" xfId="1" applyFont="1" applyFill="1" applyBorder="1" applyAlignment="1" applyProtection="1">
      <alignment horizontal="left" vertical="center" indent="1"/>
    </xf>
    <xf numFmtId="0" fontId="20" fillId="9" borderId="9" xfId="3" applyFont="1" applyFill="1" applyBorder="1" applyAlignment="1" applyProtection="1">
      <alignment horizontal="left" vertical="center" wrapText="1"/>
    </xf>
    <xf numFmtId="0" fontId="24" fillId="9" borderId="9" xfId="1" applyFont="1" applyFill="1" applyBorder="1" applyAlignment="1" applyProtection="1">
      <alignment wrapText="1"/>
    </xf>
    <xf numFmtId="0" fontId="24" fillId="9" borderId="9" xfId="1" applyFont="1" applyFill="1" applyBorder="1" applyAlignment="1" applyProtection="1">
      <alignment vertical="center" wrapText="1"/>
    </xf>
    <xf numFmtId="0" fontId="22" fillId="9" borderId="9" xfId="3" applyFont="1" applyFill="1" applyBorder="1" applyAlignment="1" applyProtection="1">
      <alignment horizontal="left" vertical="center" wrapText="1"/>
    </xf>
    <xf numFmtId="0" fontId="16" fillId="5" borderId="0" xfId="3" applyFont="1" applyFill="1" applyBorder="1" applyAlignment="1" applyProtection="1">
      <alignment horizontal="center" vertical="center" wrapText="1"/>
    </xf>
    <xf numFmtId="0" fontId="25" fillId="0" borderId="6" xfId="1" applyFont="1" applyFill="1" applyBorder="1" applyAlignment="1" applyProtection="1">
      <alignment vertical="center"/>
      <protection hidden="1"/>
    </xf>
    <xf numFmtId="0" fontId="25" fillId="0" borderId="0" xfId="1" applyFont="1" applyFill="1" applyAlignment="1" applyProtection="1">
      <alignment horizontal="right"/>
      <protection locked="0" hidden="1"/>
    </xf>
    <xf numFmtId="0" fontId="0" fillId="0" borderId="0" xfId="0" applyAlignment="1" applyProtection="1">
      <alignment horizontal="center"/>
    </xf>
    <xf numFmtId="0" fontId="4" fillId="0" borderId="6" xfId="1" applyFont="1" applyFill="1" applyBorder="1" applyAlignment="1" applyProtection="1">
      <alignment horizontal="left"/>
      <protection locked="0"/>
    </xf>
    <xf numFmtId="0" fontId="20" fillId="5" borderId="9" xfId="3" applyFont="1" applyFill="1" applyBorder="1" applyAlignment="1" applyProtection="1">
      <alignment horizontal="left" vertical="center" wrapText="1"/>
    </xf>
    <xf numFmtId="1" fontId="4" fillId="0" borderId="9" xfId="1" applyNumberFormat="1" applyFont="1" applyFill="1" applyBorder="1" applyAlignment="1" applyProtection="1">
      <alignment horizontal="center" vertical="center" wrapText="1"/>
      <protection locked="0"/>
    </xf>
    <xf numFmtId="0" fontId="22" fillId="0" borderId="10" xfId="2" applyFont="1" applyBorder="1" applyAlignment="1" applyProtection="1">
      <alignment horizontal="left" vertical="center" wrapText="1" indent="1"/>
    </xf>
    <xf numFmtId="1" fontId="17" fillId="11" borderId="9" xfId="2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right"/>
    </xf>
    <xf numFmtId="0" fontId="3" fillId="0" borderId="0" xfId="1" applyFont="1" applyAlignment="1" applyProtection="1">
      <alignment horizontal="left" vertical="center" wrapText="1"/>
    </xf>
    <xf numFmtId="164" fontId="17" fillId="6" borderId="9" xfId="2" applyNumberFormat="1" applyFont="1" applyFill="1" applyBorder="1" applyAlignment="1" applyProtection="1">
      <alignment horizontal="center" vertical="center" wrapText="1"/>
    </xf>
    <xf numFmtId="164" fontId="4" fillId="0" borderId="9" xfId="1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1" applyFont="1" applyFill="1" applyAlignment="1" applyProtection="1">
      <alignment horizontal="center" wrapText="1"/>
    </xf>
    <xf numFmtId="0" fontId="1" fillId="0" borderId="0" xfId="5"/>
    <xf numFmtId="0" fontId="12" fillId="3" borderId="3" xfId="2" applyFont="1" applyFill="1" applyBorder="1" applyAlignment="1" applyProtection="1">
      <alignment vertical="center" wrapText="1"/>
    </xf>
    <xf numFmtId="0" fontId="12" fillId="3" borderId="1" xfId="2" applyFont="1" applyFill="1" applyBorder="1" applyAlignment="1" applyProtection="1">
      <alignment vertical="center" wrapText="1"/>
    </xf>
    <xf numFmtId="0" fontId="8" fillId="3" borderId="1" xfId="2" applyFont="1" applyFill="1" applyBorder="1" applyAlignment="1" applyProtection="1">
      <alignment horizontal="left" vertical="center" wrapText="1"/>
    </xf>
    <xf numFmtId="0" fontId="8" fillId="3" borderId="4" xfId="2" applyFont="1" applyFill="1" applyBorder="1" applyAlignment="1" applyProtection="1">
      <alignment horizontal="left" vertical="center" wrapText="1"/>
    </xf>
    <xf numFmtId="0" fontId="11" fillId="3" borderId="1" xfId="2" applyFont="1" applyFill="1" applyBorder="1" applyAlignment="1" applyProtection="1">
      <alignment horizontal="left" vertical="center" wrapText="1"/>
    </xf>
    <xf numFmtId="0" fontId="1" fillId="0" borderId="0" xfId="5" applyAlignment="1"/>
    <xf numFmtId="0" fontId="1" fillId="0" borderId="0" xfId="5" applyAlignment="1">
      <alignment horizontal="center"/>
    </xf>
    <xf numFmtId="1" fontId="1" fillId="0" borderId="0" xfId="5" applyNumberFormat="1" applyAlignment="1">
      <alignment horizontal="center"/>
    </xf>
    <xf numFmtId="0" fontId="0" fillId="0" borderId="1" xfId="0" applyBorder="1" applyAlignment="1"/>
    <xf numFmtId="0" fontId="0" fillId="0" borderId="4" xfId="0" applyBorder="1" applyAlignment="1"/>
    <xf numFmtId="0" fontId="0" fillId="0" borderId="9" xfId="0" applyFill="1" applyBorder="1" applyAlignment="1">
      <alignment horizontal="center" vertical="center"/>
    </xf>
    <xf numFmtId="0" fontId="27" fillId="0" borderId="0" xfId="1" applyFont="1" applyFill="1" applyAlignment="1" applyProtection="1">
      <alignment horizontal="center" wrapText="1"/>
    </xf>
    <xf numFmtId="0" fontId="26" fillId="0" borderId="3" xfId="6" applyBorder="1" applyAlignment="1">
      <alignment vertical="top" wrapText="1"/>
    </xf>
    <xf numFmtId="0" fontId="0" fillId="0" borderId="0" xfId="0"/>
    <xf numFmtId="0" fontId="0" fillId="0" borderId="1" xfId="0" applyBorder="1" applyAlignment="1"/>
    <xf numFmtId="0" fontId="0" fillId="0" borderId="4" xfId="0" applyBorder="1" applyAlignment="1"/>
    <xf numFmtId="0" fontId="0" fillId="0" borderId="1" xfId="0" applyBorder="1"/>
    <xf numFmtId="0" fontId="0" fillId="0" borderId="4" xfId="0" applyBorder="1"/>
    <xf numFmtId="0" fontId="25" fillId="0" borderId="0" xfId="1" applyFont="1" applyFill="1" applyAlignment="1" applyProtection="1">
      <alignment horizontal="center" vertical="center"/>
      <protection hidden="1"/>
    </xf>
    <xf numFmtId="0" fontId="25" fillId="0" borderId="0" xfId="1" applyFont="1" applyFill="1" applyBorder="1" applyAlignment="1" applyProtection="1">
      <alignment horizontal="center" vertical="center"/>
      <protection hidden="1"/>
    </xf>
    <xf numFmtId="0" fontId="28" fillId="12" borderId="0" xfId="0" applyFont="1" applyFill="1" applyAlignment="1" applyProtection="1">
      <protection locked="0"/>
    </xf>
    <xf numFmtId="0" fontId="0" fillId="0" borderId="0" xfId="0" applyProtection="1">
      <protection locked="0"/>
    </xf>
    <xf numFmtId="0" fontId="28" fillId="0" borderId="0" xfId="0" applyFont="1" applyProtection="1">
      <protection locked="0"/>
    </xf>
    <xf numFmtId="0" fontId="0" fillId="0" borderId="0" xfId="0" applyAlignment="1" applyProtection="1">
      <protection locked="0"/>
    </xf>
    <xf numFmtId="0" fontId="0" fillId="12" borderId="0" xfId="0" applyFill="1" applyAlignment="1" applyProtection="1">
      <alignment horizontal="right" wrapText="1"/>
      <protection locked="0"/>
    </xf>
    <xf numFmtId="0" fontId="0" fillId="12" borderId="0" xfId="0" applyFill="1" applyAlignment="1" applyProtection="1">
      <alignment horizontal="right"/>
      <protection locked="0"/>
    </xf>
    <xf numFmtId="0" fontId="25" fillId="0" borderId="11" xfId="1" applyFont="1" applyFill="1" applyBorder="1" applyAlignment="1" applyProtection="1">
      <alignment horizontal="center" vertical="center"/>
      <protection hidden="1"/>
    </xf>
    <xf numFmtId="0" fontId="3" fillId="0" borderId="0" xfId="1" applyFont="1" applyAlignment="1" applyProtection="1">
      <alignment horizontal="left" vertical="center" wrapText="1"/>
    </xf>
    <xf numFmtId="0" fontId="3" fillId="0" borderId="0" xfId="1" applyFont="1" applyFill="1" applyAlignment="1" applyProtection="1">
      <alignment horizontal="center" wrapText="1"/>
    </xf>
    <xf numFmtId="0" fontId="13" fillId="4" borderId="5" xfId="1" applyFont="1" applyFill="1" applyBorder="1" applyAlignment="1" applyProtection="1">
      <alignment horizontal="left" vertical="center" wrapText="1"/>
    </xf>
    <xf numFmtId="0" fontId="13" fillId="4" borderId="6" xfId="1" applyFont="1" applyFill="1" applyBorder="1" applyAlignment="1" applyProtection="1">
      <alignment horizontal="left" vertical="center" wrapText="1"/>
    </xf>
    <xf numFmtId="0" fontId="13" fillId="4" borderId="7" xfId="1" applyFont="1" applyFill="1" applyBorder="1" applyAlignment="1" applyProtection="1">
      <alignment horizontal="left" vertical="center" wrapText="1"/>
    </xf>
    <xf numFmtId="0" fontId="13" fillId="4" borderId="3" xfId="1" applyFont="1" applyFill="1" applyBorder="1" applyAlignment="1" applyProtection="1">
      <alignment horizontal="left" vertical="center" wrapText="1"/>
    </xf>
    <xf numFmtId="0" fontId="13" fillId="4" borderId="1" xfId="1" applyFont="1" applyFill="1" applyBorder="1" applyAlignment="1" applyProtection="1">
      <alignment horizontal="left" vertical="center" wrapText="1"/>
    </xf>
    <xf numFmtId="0" fontId="13" fillId="4" borderId="4" xfId="1" applyFont="1" applyFill="1" applyBorder="1" applyAlignment="1" applyProtection="1">
      <alignment horizontal="left" vertical="center" wrapText="1"/>
    </xf>
    <xf numFmtId="0" fontId="25" fillId="0" borderId="0" xfId="1" applyFont="1" applyFill="1" applyAlignment="1" applyProtection="1">
      <alignment horizontal="left"/>
      <protection locked="0" hidden="1"/>
    </xf>
    <xf numFmtId="0" fontId="3" fillId="0" borderId="6" xfId="1" applyFont="1" applyFill="1" applyBorder="1" applyAlignment="1" applyProtection="1">
      <alignment horizontal="center" wrapText="1"/>
      <protection locked="0"/>
    </xf>
    <xf numFmtId="0" fontId="7" fillId="0" borderId="0" xfId="2" applyFont="1" applyBorder="1" applyAlignment="1" applyProtection="1">
      <alignment horizontal="center" vertical="center" wrapText="1"/>
    </xf>
    <xf numFmtId="0" fontId="7" fillId="0" borderId="6" xfId="2" applyFont="1" applyBorder="1" applyAlignment="1" applyProtection="1">
      <alignment horizontal="center" vertical="center" wrapText="1"/>
    </xf>
    <xf numFmtId="1" fontId="8" fillId="0" borderId="6" xfId="2" applyNumberFormat="1" applyFont="1" applyBorder="1" applyAlignment="1" applyProtection="1">
      <alignment horizontal="center" vertical="center" wrapText="1"/>
      <protection locked="0"/>
    </xf>
    <xf numFmtId="0" fontId="25" fillId="0" borderId="0" xfId="1" applyFont="1" applyFill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center" vertical="center" wrapText="1"/>
    </xf>
    <xf numFmtId="0" fontId="29" fillId="0" borderId="0" xfId="0" applyFont="1" applyAlignment="1" applyProtection="1">
      <alignment vertical="top" wrapText="1"/>
      <protection locked="0"/>
    </xf>
    <xf numFmtId="0" fontId="29" fillId="0" borderId="0" xfId="0" applyFont="1" applyAlignment="1" applyProtection="1">
      <alignment vertical="top"/>
      <protection locked="0"/>
    </xf>
    <xf numFmtId="0" fontId="28" fillId="12" borderId="0" xfId="0" applyFont="1" applyFill="1" applyAlignment="1" applyProtection="1">
      <alignment wrapText="1"/>
      <protection locked="0"/>
    </xf>
    <xf numFmtId="0" fontId="28" fillId="12" borderId="0" xfId="0" applyFont="1" applyFill="1" applyAlignment="1" applyProtection="1">
      <protection locked="0"/>
    </xf>
  </cellXfs>
  <cellStyles count="7">
    <cellStyle name="Гиперссылка" xfId="6" builtinId="8"/>
    <cellStyle name="Обычный" xfId="0" builtinId="0"/>
    <cellStyle name="Обычный 2" xfId="1"/>
    <cellStyle name="Обычный 3" xfId="5"/>
    <cellStyle name="Обычный_Макет отчета" xfId="3"/>
    <cellStyle name="Обычный_Сводная 2012" xfId="2"/>
    <cellStyle name="Процентный 2" xfId="4"/>
  </cellStyles>
  <dxfs count="19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Q121"/>
  <sheetViews>
    <sheetView tabSelected="1" view="pageBreakPreview" zoomScale="80" zoomScaleNormal="80" zoomScaleSheetLayoutView="80" workbookViewId="0">
      <selection sqref="A1:P1"/>
    </sheetView>
  </sheetViews>
  <sheetFormatPr defaultColWidth="9" defaultRowHeight="15"/>
  <cols>
    <col min="1" max="1" width="116" customWidth="1"/>
    <col min="2" max="2" width="15.5703125" customWidth="1"/>
    <col min="3" max="3" width="12.7109375" customWidth="1"/>
    <col min="4" max="4" width="15.5703125" customWidth="1"/>
    <col min="5" max="16" width="10.28515625" customWidth="1"/>
  </cols>
  <sheetData>
    <row r="1" spans="1:16" s="77" customFormat="1" ht="69" customHeight="1">
      <c r="A1" s="88" t="s">
        <v>116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</row>
    <row r="2" spans="1:16" s="1" customFormat="1" ht="15.75">
      <c r="A2" s="91" t="s">
        <v>88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</row>
    <row r="3" spans="1:16" s="1" customFormat="1" ht="0.75" customHeight="1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</row>
    <row r="4" spans="1:16" ht="15.75">
      <c r="A4" s="92"/>
      <c r="B4" s="92"/>
      <c r="C4" s="100"/>
      <c r="D4" s="100"/>
      <c r="E4" s="100"/>
      <c r="F4" s="100"/>
      <c r="G4" s="100"/>
      <c r="H4" s="100"/>
      <c r="I4" s="100"/>
      <c r="J4" s="100"/>
      <c r="K4" s="100"/>
      <c r="L4" s="2" t="s">
        <v>0</v>
      </c>
      <c r="M4" s="53"/>
      <c r="N4" s="2" t="s">
        <v>1</v>
      </c>
      <c r="O4" s="53"/>
      <c r="P4" s="2" t="s">
        <v>2</v>
      </c>
    </row>
    <row r="5" spans="1:16" ht="15" customHeight="1">
      <c r="A5" s="105" t="str">
        <f xml:space="preserve"> IF(SUM(E81:P102)&lt;106, "ЕСТЬ ОШИБКИ","")</f>
        <v/>
      </c>
      <c r="B5" s="75"/>
      <c r="C5" s="101" t="s">
        <v>61</v>
      </c>
      <c r="D5" s="101"/>
      <c r="E5" s="101"/>
      <c r="F5" s="101"/>
      <c r="G5" s="101"/>
      <c r="H5" s="101"/>
      <c r="I5" s="101"/>
      <c r="J5" s="101"/>
      <c r="K5" s="101"/>
      <c r="L5" s="5"/>
      <c r="M5" s="5"/>
      <c r="N5" s="6"/>
      <c r="O5" s="6"/>
      <c r="P5" s="6"/>
    </row>
    <row r="6" spans="1:16" ht="15" customHeight="1">
      <c r="A6" s="105"/>
      <c r="B6" s="62"/>
      <c r="C6" s="103"/>
      <c r="D6" s="103"/>
      <c r="E6" s="103"/>
      <c r="F6" s="103"/>
      <c r="G6" s="103"/>
      <c r="H6" s="103"/>
      <c r="I6" s="103"/>
      <c r="J6" s="103"/>
      <c r="K6" s="103"/>
      <c r="L6" s="5"/>
      <c r="M6" s="5"/>
      <c r="N6" s="6"/>
      <c r="O6" s="6"/>
      <c r="P6" s="6"/>
    </row>
    <row r="7" spans="1:16" ht="15" customHeight="1">
      <c r="A7" s="3"/>
      <c r="B7" s="4"/>
      <c r="C7" s="102" t="s">
        <v>62</v>
      </c>
      <c r="D7" s="102"/>
      <c r="E7" s="102"/>
      <c r="F7" s="102"/>
      <c r="G7" s="102"/>
      <c r="H7" s="102"/>
      <c r="I7" s="102"/>
      <c r="J7" s="102"/>
      <c r="K7" s="102"/>
      <c r="L7" s="5"/>
      <c r="M7" s="5"/>
      <c r="N7" s="6"/>
      <c r="O7" s="6"/>
      <c r="P7" s="6"/>
    </row>
    <row r="8" spans="1:16" ht="33.75">
      <c r="A8" s="7" t="s">
        <v>3</v>
      </c>
      <c r="B8" s="8" t="s">
        <v>4</v>
      </c>
      <c r="C8" s="8" t="s">
        <v>5</v>
      </c>
      <c r="D8" s="9" t="s">
        <v>6</v>
      </c>
      <c r="E8" s="10" t="s">
        <v>7</v>
      </c>
      <c r="F8" s="10" t="s">
        <v>8</v>
      </c>
      <c r="G8" s="10" t="s">
        <v>9</v>
      </c>
      <c r="H8" s="10" t="s">
        <v>10</v>
      </c>
      <c r="I8" s="10" t="s">
        <v>11</v>
      </c>
      <c r="J8" s="10" t="s">
        <v>12</v>
      </c>
      <c r="K8" s="10" t="s">
        <v>13</v>
      </c>
      <c r="L8" s="10" t="s">
        <v>14</v>
      </c>
      <c r="M8" s="10" t="s">
        <v>15</v>
      </c>
      <c r="N8" s="10" t="s">
        <v>16</v>
      </c>
      <c r="O8" s="10" t="s">
        <v>17</v>
      </c>
      <c r="P8" s="10" t="s">
        <v>18</v>
      </c>
    </row>
    <row r="9" spans="1:16" ht="18">
      <c r="A9" s="11" t="s">
        <v>19</v>
      </c>
      <c r="B9" s="12"/>
      <c r="C9" s="12"/>
      <c r="D9" s="13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5"/>
    </row>
    <row r="10" spans="1:16" ht="15.75">
      <c r="A10" s="93" t="s">
        <v>78</v>
      </c>
      <c r="B10" s="94"/>
      <c r="C10" s="95"/>
      <c r="D10" s="16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</row>
    <row r="11" spans="1:16">
      <c r="A11" s="54" t="s">
        <v>63</v>
      </c>
      <c r="B11" s="18" t="s">
        <v>20</v>
      </c>
      <c r="C11" s="19" t="s">
        <v>21</v>
      </c>
      <c r="D11" s="20">
        <f>IF(SUM(E11:P11)=0,0,AVERAGEIF(E11:P11,"&lt;&gt;0"))</f>
        <v>0</v>
      </c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</row>
    <row r="12" spans="1:16">
      <c r="A12" s="54" t="s">
        <v>64</v>
      </c>
      <c r="B12" s="18" t="s">
        <v>20</v>
      </c>
      <c r="C12" s="18" t="s">
        <v>22</v>
      </c>
      <c r="D12" s="20">
        <f t="shared" ref="D12:D14" si="0">SUM(E12:P12)</f>
        <v>0</v>
      </c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</row>
    <row r="13" spans="1:16">
      <c r="A13" s="54" t="s">
        <v>79</v>
      </c>
      <c r="B13" s="18" t="s">
        <v>20</v>
      </c>
      <c r="C13" s="18" t="s">
        <v>23</v>
      </c>
      <c r="D13" s="20">
        <f t="shared" si="0"/>
        <v>0</v>
      </c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</row>
    <row r="14" spans="1:16">
      <c r="A14" s="54" t="s">
        <v>24</v>
      </c>
      <c r="B14" s="18" t="s">
        <v>20</v>
      </c>
      <c r="C14" s="28" t="s">
        <v>29</v>
      </c>
      <c r="D14" s="20">
        <f t="shared" si="0"/>
        <v>0</v>
      </c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</row>
    <row r="15" spans="1:16">
      <c r="A15" s="21" t="s">
        <v>25</v>
      </c>
      <c r="B15" s="24" t="s">
        <v>20</v>
      </c>
      <c r="C15" s="22" t="s">
        <v>21</v>
      </c>
      <c r="D15" s="31">
        <f>SUM(D16:D18)</f>
        <v>0</v>
      </c>
      <c r="E15" s="25">
        <f t="shared" ref="E15:P15" si="1">SUM(E16,E17,E18)</f>
        <v>0</v>
      </c>
      <c r="F15" s="25">
        <f t="shared" si="1"/>
        <v>0</v>
      </c>
      <c r="G15" s="25">
        <f t="shared" si="1"/>
        <v>0</v>
      </c>
      <c r="H15" s="25">
        <f t="shared" si="1"/>
        <v>0</v>
      </c>
      <c r="I15" s="25">
        <f t="shared" si="1"/>
        <v>0</v>
      </c>
      <c r="J15" s="25">
        <f t="shared" si="1"/>
        <v>0</v>
      </c>
      <c r="K15" s="25">
        <f t="shared" si="1"/>
        <v>0</v>
      </c>
      <c r="L15" s="25">
        <f t="shared" si="1"/>
        <v>0</v>
      </c>
      <c r="M15" s="25">
        <f t="shared" si="1"/>
        <v>0</v>
      </c>
      <c r="N15" s="25">
        <f t="shared" si="1"/>
        <v>0</v>
      </c>
      <c r="O15" s="25">
        <f t="shared" si="1"/>
        <v>0</v>
      </c>
      <c r="P15" s="25">
        <f t="shared" si="1"/>
        <v>0</v>
      </c>
    </row>
    <row r="16" spans="1:16">
      <c r="A16" s="56" t="s">
        <v>26</v>
      </c>
      <c r="B16" s="18" t="s">
        <v>20</v>
      </c>
      <c r="C16" s="28" t="s">
        <v>21</v>
      </c>
      <c r="D16" s="20">
        <f t="shared" ref="D16:D19" si="2">SUM(E16:P16)</f>
        <v>0</v>
      </c>
      <c r="E16" s="55"/>
      <c r="F16" s="55"/>
      <c r="G16" s="55"/>
      <c r="H16" s="55"/>
      <c r="I16" s="55"/>
      <c r="J16" s="55"/>
      <c r="K16" s="55"/>
      <c r="L16" s="55"/>
      <c r="M16" s="55"/>
      <c r="N16" s="55"/>
      <c r="O16" s="55"/>
      <c r="P16" s="55"/>
    </row>
    <row r="17" spans="1:16">
      <c r="A17" s="56" t="s">
        <v>27</v>
      </c>
      <c r="B17" s="18" t="s">
        <v>20</v>
      </c>
      <c r="C17" s="28" t="s">
        <v>21</v>
      </c>
      <c r="D17" s="20">
        <f t="shared" si="2"/>
        <v>0</v>
      </c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</row>
    <row r="18" spans="1:16">
      <c r="A18" s="56" t="s">
        <v>77</v>
      </c>
      <c r="B18" s="18" t="s">
        <v>20</v>
      </c>
      <c r="C18" s="28" t="s">
        <v>21</v>
      </c>
      <c r="D18" s="20">
        <f t="shared" si="2"/>
        <v>0</v>
      </c>
      <c r="E18" s="55"/>
      <c r="F18" s="55"/>
      <c r="G18" s="55"/>
      <c r="H18" s="55"/>
      <c r="I18" s="55"/>
      <c r="J18" s="55"/>
      <c r="K18" s="55"/>
      <c r="L18" s="55"/>
      <c r="M18" s="55"/>
      <c r="N18" s="55"/>
      <c r="O18" s="55"/>
      <c r="P18" s="55"/>
    </row>
    <row r="19" spans="1:16" ht="29.25">
      <c r="A19" s="54" t="s">
        <v>80</v>
      </c>
      <c r="B19" s="29" t="s">
        <v>20</v>
      </c>
      <c r="C19" s="30" t="s">
        <v>21</v>
      </c>
      <c r="D19" s="20">
        <f t="shared" si="2"/>
        <v>0</v>
      </c>
      <c r="E19" s="55"/>
      <c r="F19" s="55"/>
      <c r="G19" s="55"/>
      <c r="H19" s="55"/>
      <c r="I19" s="55"/>
      <c r="J19" s="55"/>
      <c r="K19" s="55"/>
      <c r="L19" s="55"/>
      <c r="M19" s="55"/>
      <c r="N19" s="55"/>
      <c r="O19" s="55"/>
      <c r="P19" s="55"/>
    </row>
    <row r="20" spans="1:16" ht="18">
      <c r="A20" s="32" t="s">
        <v>30</v>
      </c>
      <c r="B20" s="33"/>
      <c r="C20" s="33"/>
      <c r="D20" s="3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5"/>
    </row>
    <row r="21" spans="1:16" ht="15.75">
      <c r="A21" s="93" t="s">
        <v>81</v>
      </c>
      <c r="B21" s="94"/>
      <c r="C21" s="95"/>
      <c r="D21" s="17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</row>
    <row r="22" spans="1:16" ht="28.5">
      <c r="A22" s="36" t="s">
        <v>70</v>
      </c>
      <c r="B22" s="22" t="s">
        <v>20</v>
      </c>
      <c r="C22" s="22" t="s">
        <v>31</v>
      </c>
      <c r="D22" s="20">
        <f t="shared" ref="D22" si="3">IF(SUM(D23:D26)=SUM(D27:D28),SUM(D23:D26),"ОШИБКА!")</f>
        <v>0</v>
      </c>
      <c r="E22" s="25">
        <f>IF(SUM(E23:E26)=SUM(E27:E28),SUM(E23:E26),"ОШИБКА!")</f>
        <v>0</v>
      </c>
      <c r="F22" s="25">
        <f t="shared" ref="F22:P22" si="4">IF(SUM(F23:F26)=SUM(F27:F28),SUM(F23:F26),"ОШИБКА!")</f>
        <v>0</v>
      </c>
      <c r="G22" s="25">
        <f t="shared" si="4"/>
        <v>0</v>
      </c>
      <c r="H22" s="25">
        <f t="shared" si="4"/>
        <v>0</v>
      </c>
      <c r="I22" s="25">
        <f t="shared" si="4"/>
        <v>0</v>
      </c>
      <c r="J22" s="25">
        <f t="shared" si="4"/>
        <v>0</v>
      </c>
      <c r="K22" s="25">
        <f t="shared" si="4"/>
        <v>0</v>
      </c>
      <c r="L22" s="25">
        <f t="shared" si="4"/>
        <v>0</v>
      </c>
      <c r="M22" s="25">
        <f t="shared" si="4"/>
        <v>0</v>
      </c>
      <c r="N22" s="25">
        <f t="shared" si="4"/>
        <v>0</v>
      </c>
      <c r="O22" s="25">
        <f t="shared" si="4"/>
        <v>0</v>
      </c>
      <c r="P22" s="25">
        <f t="shared" si="4"/>
        <v>0</v>
      </c>
    </row>
    <row r="23" spans="1:16">
      <c r="A23" s="37" t="s">
        <v>65</v>
      </c>
      <c r="B23" s="18" t="s">
        <v>20</v>
      </c>
      <c r="C23" s="27" t="s">
        <v>31</v>
      </c>
      <c r="D23" s="20">
        <f>SUM(E23:P23)</f>
        <v>0</v>
      </c>
      <c r="E23" s="55"/>
      <c r="F23" s="55"/>
      <c r="G23" s="55"/>
      <c r="H23" s="55"/>
      <c r="I23" s="55"/>
      <c r="J23" s="55"/>
      <c r="K23" s="55"/>
      <c r="L23" s="55"/>
      <c r="M23" s="55"/>
      <c r="N23" s="55"/>
      <c r="O23" s="55"/>
      <c r="P23" s="55"/>
    </row>
    <row r="24" spans="1:16">
      <c r="A24" s="37" t="s">
        <v>66</v>
      </c>
      <c r="B24" s="18" t="s">
        <v>20</v>
      </c>
      <c r="C24" s="27" t="s">
        <v>31</v>
      </c>
      <c r="D24" s="20">
        <f t="shared" ref="D24:D28" si="5">SUM(E24:P24)</f>
        <v>0</v>
      </c>
      <c r="E24" s="55"/>
      <c r="F24" s="55"/>
      <c r="G24" s="55"/>
      <c r="H24" s="55"/>
      <c r="I24" s="55"/>
      <c r="J24" s="55"/>
      <c r="K24" s="55"/>
      <c r="L24" s="55"/>
      <c r="M24" s="55"/>
      <c r="N24" s="55"/>
      <c r="O24" s="55"/>
      <c r="P24" s="55"/>
    </row>
    <row r="25" spans="1:16">
      <c r="A25" s="37" t="s">
        <v>67</v>
      </c>
      <c r="B25" s="18" t="s">
        <v>20</v>
      </c>
      <c r="C25" s="27" t="s">
        <v>31</v>
      </c>
      <c r="D25" s="20">
        <f t="shared" si="5"/>
        <v>0</v>
      </c>
      <c r="E25" s="55"/>
      <c r="F25" s="55"/>
      <c r="G25" s="55"/>
      <c r="H25" s="55"/>
      <c r="I25" s="55"/>
      <c r="J25" s="55"/>
      <c r="K25" s="55"/>
      <c r="L25" s="55"/>
      <c r="M25" s="55"/>
      <c r="N25" s="55"/>
      <c r="O25" s="55"/>
      <c r="P25" s="55"/>
    </row>
    <row r="26" spans="1:16">
      <c r="A26" s="37" t="s">
        <v>68</v>
      </c>
      <c r="B26" s="18" t="s">
        <v>20</v>
      </c>
      <c r="C26" s="27" t="s">
        <v>31</v>
      </c>
      <c r="D26" s="20">
        <f t="shared" si="5"/>
        <v>0</v>
      </c>
      <c r="E26" s="55"/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</row>
    <row r="27" spans="1:16">
      <c r="A27" s="37" t="s">
        <v>69</v>
      </c>
      <c r="B27" s="18" t="s">
        <v>20</v>
      </c>
      <c r="C27" s="19" t="s">
        <v>31</v>
      </c>
      <c r="D27" s="20">
        <f t="shared" si="5"/>
        <v>0</v>
      </c>
      <c r="E27" s="55"/>
      <c r="F27" s="55"/>
      <c r="G27" s="55"/>
      <c r="H27" s="55"/>
      <c r="I27" s="55"/>
      <c r="J27" s="55"/>
      <c r="K27" s="55"/>
      <c r="L27" s="55"/>
      <c r="M27" s="55"/>
      <c r="N27" s="55"/>
      <c r="O27" s="55"/>
      <c r="P27" s="55"/>
    </row>
    <row r="28" spans="1:16">
      <c r="A28" s="37" t="s">
        <v>32</v>
      </c>
      <c r="B28" s="18" t="s">
        <v>20</v>
      </c>
      <c r="C28" s="19" t="s">
        <v>31</v>
      </c>
      <c r="D28" s="20">
        <f t="shared" si="5"/>
        <v>0</v>
      </c>
      <c r="E28" s="55"/>
      <c r="F28" s="55"/>
      <c r="G28" s="55"/>
      <c r="H28" s="55"/>
      <c r="I28" s="55"/>
      <c r="J28" s="55"/>
      <c r="K28" s="55"/>
      <c r="L28" s="55"/>
      <c r="M28" s="55"/>
      <c r="N28" s="55"/>
      <c r="O28" s="55"/>
      <c r="P28" s="55"/>
    </row>
    <row r="29" spans="1:16">
      <c r="A29" s="36" t="s">
        <v>33</v>
      </c>
      <c r="B29" s="22" t="s">
        <v>20</v>
      </c>
      <c r="C29" s="22" t="s">
        <v>21</v>
      </c>
      <c r="D29" s="57">
        <f t="shared" ref="D29" si="6">SUM(D30,D31)</f>
        <v>0</v>
      </c>
      <c r="E29" s="25">
        <f t="shared" ref="E29:P29" si="7">SUM(E30,E31)</f>
        <v>0</v>
      </c>
      <c r="F29" s="25">
        <f t="shared" si="7"/>
        <v>0</v>
      </c>
      <c r="G29" s="25">
        <f t="shared" si="7"/>
        <v>0</v>
      </c>
      <c r="H29" s="25">
        <f t="shared" si="7"/>
        <v>0</v>
      </c>
      <c r="I29" s="25">
        <f t="shared" si="7"/>
        <v>0</v>
      </c>
      <c r="J29" s="25">
        <f t="shared" si="7"/>
        <v>0</v>
      </c>
      <c r="K29" s="25">
        <f t="shared" si="7"/>
        <v>0</v>
      </c>
      <c r="L29" s="25">
        <f t="shared" si="7"/>
        <v>0</v>
      </c>
      <c r="M29" s="25">
        <f t="shared" si="7"/>
        <v>0</v>
      </c>
      <c r="N29" s="25">
        <f t="shared" si="7"/>
        <v>0</v>
      </c>
      <c r="O29" s="25">
        <f t="shared" si="7"/>
        <v>0</v>
      </c>
      <c r="P29" s="25">
        <f t="shared" si="7"/>
        <v>0</v>
      </c>
    </row>
    <row r="30" spans="1:16">
      <c r="A30" s="54" t="s">
        <v>71</v>
      </c>
      <c r="B30" s="18" t="s">
        <v>20</v>
      </c>
      <c r="C30" s="18" t="s">
        <v>21</v>
      </c>
      <c r="D30" s="57">
        <f>SUM(E30:P30)</f>
        <v>0</v>
      </c>
      <c r="E30" s="55"/>
      <c r="F30" s="55"/>
      <c r="G30" s="55"/>
      <c r="H30" s="55"/>
      <c r="I30" s="55"/>
      <c r="J30" s="55"/>
      <c r="K30" s="55"/>
      <c r="L30" s="55"/>
      <c r="M30" s="55"/>
      <c r="N30" s="55"/>
      <c r="O30" s="55"/>
      <c r="P30" s="55"/>
    </row>
    <row r="31" spans="1:16">
      <c r="A31" s="54" t="s">
        <v>72</v>
      </c>
      <c r="B31" s="18" t="s">
        <v>20</v>
      </c>
      <c r="C31" s="18" t="s">
        <v>21</v>
      </c>
      <c r="D31" s="57">
        <f>SUM(E31:P31)</f>
        <v>0</v>
      </c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  <c r="P31" s="55"/>
    </row>
    <row r="32" spans="1:16">
      <c r="A32" s="38" t="s">
        <v>34</v>
      </c>
      <c r="B32" s="18" t="s">
        <v>20</v>
      </c>
      <c r="C32" s="27" t="s">
        <v>21</v>
      </c>
      <c r="D32" s="20">
        <f t="shared" ref="D32" si="8">SUM(E32:P32)</f>
        <v>0</v>
      </c>
      <c r="E32" s="55"/>
      <c r="F32" s="55"/>
      <c r="G32" s="55"/>
      <c r="H32" s="55"/>
      <c r="I32" s="55"/>
      <c r="J32" s="55"/>
      <c r="K32" s="55"/>
      <c r="L32" s="55"/>
      <c r="M32" s="55"/>
      <c r="N32" s="55"/>
      <c r="O32" s="55"/>
      <c r="P32" s="55"/>
    </row>
    <row r="33" spans="1:16" ht="28.5">
      <c r="A33" s="38" t="s">
        <v>73</v>
      </c>
      <c r="B33" s="18" t="s">
        <v>20</v>
      </c>
      <c r="C33" s="27" t="s">
        <v>35</v>
      </c>
      <c r="D33" s="60">
        <f>SUM(E33:P33)</f>
        <v>0</v>
      </c>
      <c r="E33" s="61"/>
      <c r="F33" s="61"/>
      <c r="G33" s="61"/>
      <c r="H33" s="61"/>
      <c r="I33" s="61"/>
      <c r="J33" s="61"/>
      <c r="K33" s="61"/>
      <c r="L33" s="61"/>
      <c r="M33" s="61"/>
      <c r="N33" s="61"/>
      <c r="O33" s="61"/>
      <c r="P33" s="61"/>
    </row>
    <row r="34" spans="1:16" ht="15.75">
      <c r="A34" s="96" t="s">
        <v>36</v>
      </c>
      <c r="B34" s="97"/>
      <c r="C34" s="98"/>
      <c r="D34" s="39"/>
      <c r="E34" s="40"/>
      <c r="F34" s="40"/>
      <c r="G34" s="41"/>
      <c r="H34" s="41"/>
      <c r="I34" s="41"/>
      <c r="J34" s="41"/>
      <c r="K34" s="41"/>
      <c r="L34" s="41"/>
      <c r="M34" s="41"/>
      <c r="N34" s="41"/>
      <c r="O34" s="41"/>
      <c r="P34" s="41"/>
    </row>
    <row r="35" spans="1:16">
      <c r="A35" s="36" t="s">
        <v>37</v>
      </c>
      <c r="B35" s="22" t="s">
        <v>74</v>
      </c>
      <c r="C35" s="22" t="s">
        <v>38</v>
      </c>
      <c r="D35" s="20">
        <f ca="1">SUM(D39,D43,D47,D51)</f>
        <v>0</v>
      </c>
      <c r="E35" s="25"/>
      <c r="F35" s="25"/>
      <c r="G35" s="26">
        <f t="shared" ref="G35:P35" si="9">SUM(G39,G43,G47,G51)</f>
        <v>0</v>
      </c>
      <c r="H35" s="25"/>
      <c r="I35" s="25"/>
      <c r="J35" s="26">
        <f t="shared" si="9"/>
        <v>0</v>
      </c>
      <c r="K35" s="25"/>
      <c r="L35" s="25"/>
      <c r="M35" s="26">
        <f t="shared" si="9"/>
        <v>0</v>
      </c>
      <c r="N35" s="25"/>
      <c r="O35" s="25"/>
      <c r="P35" s="26">
        <f t="shared" si="9"/>
        <v>0</v>
      </c>
    </row>
    <row r="36" spans="1:16">
      <c r="A36" s="36" t="s">
        <v>39</v>
      </c>
      <c r="B36" s="22" t="s">
        <v>74</v>
      </c>
      <c r="C36" s="22" t="s">
        <v>38</v>
      </c>
      <c r="D36" s="20">
        <f ca="1">SUM(D40,D44,D48,D53,D58)</f>
        <v>0</v>
      </c>
      <c r="E36" s="25"/>
      <c r="F36" s="25"/>
      <c r="G36" s="26">
        <f t="shared" ref="G36:P38" si="10">SUM(G40,G44,G48,G53,G58)</f>
        <v>0</v>
      </c>
      <c r="H36" s="25"/>
      <c r="I36" s="25"/>
      <c r="J36" s="26">
        <f t="shared" si="10"/>
        <v>0</v>
      </c>
      <c r="K36" s="25"/>
      <c r="L36" s="25"/>
      <c r="M36" s="26">
        <f t="shared" si="10"/>
        <v>0</v>
      </c>
      <c r="N36" s="25"/>
      <c r="O36" s="25"/>
      <c r="P36" s="26">
        <f t="shared" si="10"/>
        <v>0</v>
      </c>
    </row>
    <row r="37" spans="1:16">
      <c r="A37" s="36" t="s">
        <v>40</v>
      </c>
      <c r="B37" s="22" t="s">
        <v>74</v>
      </c>
      <c r="C37" s="22" t="s">
        <v>38</v>
      </c>
      <c r="D37" s="20">
        <f ca="1">SUM(D41,D45,D49,D54,D59)</f>
        <v>0</v>
      </c>
      <c r="E37" s="25"/>
      <c r="F37" s="25"/>
      <c r="G37" s="26">
        <f t="shared" si="10"/>
        <v>0</v>
      </c>
      <c r="H37" s="25"/>
      <c r="I37" s="25"/>
      <c r="J37" s="26">
        <f t="shared" si="10"/>
        <v>0</v>
      </c>
      <c r="K37" s="25"/>
      <c r="L37" s="25"/>
      <c r="M37" s="26">
        <f t="shared" si="10"/>
        <v>0</v>
      </c>
      <c r="N37" s="25"/>
      <c r="O37" s="25"/>
      <c r="P37" s="26">
        <f t="shared" si="10"/>
        <v>0</v>
      </c>
    </row>
    <row r="38" spans="1:16">
      <c r="A38" s="36" t="s">
        <v>41</v>
      </c>
      <c r="B38" s="22" t="s">
        <v>74</v>
      </c>
      <c r="C38" s="22" t="s">
        <v>38</v>
      </c>
      <c r="D38" s="20">
        <f ca="1">SUM(D42,D46,D50,D55,D60)</f>
        <v>0</v>
      </c>
      <c r="E38" s="25"/>
      <c r="F38" s="25"/>
      <c r="G38" s="26">
        <f t="shared" si="10"/>
        <v>0</v>
      </c>
      <c r="H38" s="25"/>
      <c r="I38" s="25"/>
      <c r="J38" s="26">
        <f t="shared" si="10"/>
        <v>0</v>
      </c>
      <c r="K38" s="25"/>
      <c r="L38" s="25"/>
      <c r="M38" s="26">
        <f t="shared" si="10"/>
        <v>0</v>
      </c>
      <c r="N38" s="25"/>
      <c r="O38" s="25"/>
      <c r="P38" s="26">
        <f t="shared" si="10"/>
        <v>0</v>
      </c>
    </row>
    <row r="39" spans="1:16">
      <c r="A39" s="42" t="s">
        <v>42</v>
      </c>
      <c r="B39" s="27" t="s">
        <v>74</v>
      </c>
      <c r="C39" s="27" t="s">
        <v>38</v>
      </c>
      <c r="D39" s="20">
        <f t="shared" ref="D39:D64" ca="1" si="11">IF(SUM($E39:$P39)=0,0,LOOKUP(9999999,OFFSET($E39:$P39,,,1,MATCH($M$4,$E$8:$P$8,0))))</f>
        <v>0</v>
      </c>
      <c r="E39" s="25"/>
      <c r="F39" s="25"/>
      <c r="G39" s="55"/>
      <c r="H39" s="25"/>
      <c r="I39" s="25"/>
      <c r="J39" s="55"/>
      <c r="K39" s="25"/>
      <c r="L39" s="25"/>
      <c r="M39" s="55"/>
      <c r="N39" s="25"/>
      <c r="O39" s="25"/>
      <c r="P39" s="55"/>
    </row>
    <row r="40" spans="1:16">
      <c r="A40" s="43" t="s">
        <v>43</v>
      </c>
      <c r="B40" s="27" t="s">
        <v>74</v>
      </c>
      <c r="C40" s="19" t="s">
        <v>38</v>
      </c>
      <c r="D40" s="20">
        <f t="shared" ca="1" si="11"/>
        <v>0</v>
      </c>
      <c r="E40" s="25"/>
      <c r="F40" s="25"/>
      <c r="G40" s="55"/>
      <c r="H40" s="25"/>
      <c r="I40" s="25"/>
      <c r="J40" s="55"/>
      <c r="K40" s="25"/>
      <c r="L40" s="25"/>
      <c r="M40" s="55"/>
      <c r="N40" s="25"/>
      <c r="O40" s="25"/>
      <c r="P40" s="55"/>
    </row>
    <row r="41" spans="1:16">
      <c r="A41" s="43" t="s">
        <v>44</v>
      </c>
      <c r="B41" s="27" t="s">
        <v>74</v>
      </c>
      <c r="C41" s="19" t="s">
        <v>38</v>
      </c>
      <c r="D41" s="20">
        <f t="shared" ca="1" si="11"/>
        <v>0</v>
      </c>
      <c r="E41" s="25"/>
      <c r="F41" s="25"/>
      <c r="G41" s="55"/>
      <c r="H41" s="25"/>
      <c r="I41" s="25"/>
      <c r="J41" s="55"/>
      <c r="K41" s="25"/>
      <c r="L41" s="25"/>
      <c r="M41" s="55"/>
      <c r="N41" s="25"/>
      <c r="O41" s="25"/>
      <c r="P41" s="55"/>
    </row>
    <row r="42" spans="1:16">
      <c r="A42" s="44" t="s">
        <v>45</v>
      </c>
      <c r="B42" s="27" t="s">
        <v>74</v>
      </c>
      <c r="C42" s="19" t="s">
        <v>38</v>
      </c>
      <c r="D42" s="20">
        <f t="shared" ca="1" si="11"/>
        <v>0</v>
      </c>
      <c r="E42" s="25"/>
      <c r="F42" s="25"/>
      <c r="G42" s="55"/>
      <c r="H42" s="25"/>
      <c r="I42" s="25"/>
      <c r="J42" s="55"/>
      <c r="K42" s="25"/>
      <c r="L42" s="25"/>
      <c r="M42" s="55"/>
      <c r="N42" s="25"/>
      <c r="O42" s="25"/>
      <c r="P42" s="55"/>
    </row>
    <row r="43" spans="1:16" ht="28.5">
      <c r="A43" s="42" t="s">
        <v>46</v>
      </c>
      <c r="B43" s="27" t="s">
        <v>74</v>
      </c>
      <c r="C43" s="27" t="s">
        <v>38</v>
      </c>
      <c r="D43" s="20">
        <f t="shared" ca="1" si="11"/>
        <v>0</v>
      </c>
      <c r="E43" s="25"/>
      <c r="F43" s="25"/>
      <c r="G43" s="55"/>
      <c r="H43" s="25"/>
      <c r="I43" s="25"/>
      <c r="J43" s="55"/>
      <c r="K43" s="25"/>
      <c r="L43" s="25"/>
      <c r="M43" s="55"/>
      <c r="N43" s="25"/>
      <c r="O43" s="25"/>
      <c r="P43" s="55"/>
    </row>
    <row r="44" spans="1:16">
      <c r="A44" s="43" t="s">
        <v>43</v>
      </c>
      <c r="B44" s="27" t="s">
        <v>74</v>
      </c>
      <c r="C44" s="19" t="s">
        <v>38</v>
      </c>
      <c r="D44" s="20">
        <f t="shared" ca="1" si="11"/>
        <v>0</v>
      </c>
      <c r="E44" s="25"/>
      <c r="F44" s="25"/>
      <c r="G44" s="55"/>
      <c r="H44" s="25"/>
      <c r="I44" s="25"/>
      <c r="J44" s="55"/>
      <c r="K44" s="25"/>
      <c r="L44" s="25"/>
      <c r="M44" s="55"/>
      <c r="N44" s="25"/>
      <c r="O44" s="25"/>
      <c r="P44" s="55"/>
    </row>
    <row r="45" spans="1:16">
      <c r="A45" s="43" t="s">
        <v>44</v>
      </c>
      <c r="B45" s="27" t="s">
        <v>74</v>
      </c>
      <c r="C45" s="19" t="s">
        <v>38</v>
      </c>
      <c r="D45" s="20">
        <f t="shared" ca="1" si="11"/>
        <v>0</v>
      </c>
      <c r="E45" s="25"/>
      <c r="F45" s="25"/>
      <c r="G45" s="55"/>
      <c r="H45" s="25"/>
      <c r="I45" s="25"/>
      <c r="J45" s="55"/>
      <c r="K45" s="25"/>
      <c r="L45" s="25"/>
      <c r="M45" s="55"/>
      <c r="N45" s="25"/>
      <c r="O45" s="25"/>
      <c r="P45" s="55"/>
    </row>
    <row r="46" spans="1:16">
      <c r="A46" s="44" t="s">
        <v>45</v>
      </c>
      <c r="B46" s="27" t="s">
        <v>74</v>
      </c>
      <c r="C46" s="19" t="s">
        <v>38</v>
      </c>
      <c r="D46" s="20">
        <f t="shared" ca="1" si="11"/>
        <v>0</v>
      </c>
      <c r="E46" s="25"/>
      <c r="F46" s="25"/>
      <c r="G46" s="55"/>
      <c r="H46" s="25"/>
      <c r="I46" s="25"/>
      <c r="J46" s="55"/>
      <c r="K46" s="25"/>
      <c r="L46" s="25"/>
      <c r="M46" s="55"/>
      <c r="N46" s="25"/>
      <c r="O46" s="25"/>
      <c r="P46" s="55"/>
    </row>
    <row r="47" spans="1:16">
      <c r="A47" s="42" t="s">
        <v>47</v>
      </c>
      <c r="B47" s="27" t="s">
        <v>74</v>
      </c>
      <c r="C47" s="27" t="s">
        <v>38</v>
      </c>
      <c r="D47" s="20">
        <f t="shared" ca="1" si="11"/>
        <v>0</v>
      </c>
      <c r="E47" s="25"/>
      <c r="F47" s="25"/>
      <c r="G47" s="55"/>
      <c r="H47" s="25"/>
      <c r="I47" s="25"/>
      <c r="J47" s="55"/>
      <c r="K47" s="25"/>
      <c r="L47" s="25"/>
      <c r="M47" s="55"/>
      <c r="N47" s="25"/>
      <c r="O47" s="25"/>
      <c r="P47" s="55"/>
    </row>
    <row r="48" spans="1:16">
      <c r="A48" s="43" t="s">
        <v>43</v>
      </c>
      <c r="B48" s="27" t="s">
        <v>74</v>
      </c>
      <c r="C48" s="19" t="s">
        <v>38</v>
      </c>
      <c r="D48" s="20">
        <f t="shared" ca="1" si="11"/>
        <v>0</v>
      </c>
      <c r="E48" s="25"/>
      <c r="F48" s="25"/>
      <c r="G48" s="55"/>
      <c r="H48" s="25"/>
      <c r="I48" s="25"/>
      <c r="J48" s="55"/>
      <c r="K48" s="25"/>
      <c r="L48" s="25"/>
      <c r="M48" s="55"/>
      <c r="N48" s="25"/>
      <c r="O48" s="25"/>
      <c r="P48" s="55"/>
    </row>
    <row r="49" spans="1:16">
      <c r="A49" s="43" t="s">
        <v>44</v>
      </c>
      <c r="B49" s="27" t="s">
        <v>74</v>
      </c>
      <c r="C49" s="19" t="s">
        <v>38</v>
      </c>
      <c r="D49" s="20">
        <f t="shared" ca="1" si="11"/>
        <v>0</v>
      </c>
      <c r="E49" s="25"/>
      <c r="F49" s="25"/>
      <c r="G49" s="55"/>
      <c r="H49" s="25"/>
      <c r="I49" s="25"/>
      <c r="J49" s="55"/>
      <c r="K49" s="25"/>
      <c r="L49" s="25"/>
      <c r="M49" s="55"/>
      <c r="N49" s="25"/>
      <c r="O49" s="25"/>
      <c r="P49" s="55"/>
    </row>
    <row r="50" spans="1:16">
      <c r="A50" s="44" t="s">
        <v>45</v>
      </c>
      <c r="B50" s="27" t="s">
        <v>74</v>
      </c>
      <c r="C50" s="19" t="s">
        <v>38</v>
      </c>
      <c r="D50" s="20">
        <f t="shared" ca="1" si="11"/>
        <v>0</v>
      </c>
      <c r="E50" s="25"/>
      <c r="F50" s="25"/>
      <c r="G50" s="55"/>
      <c r="H50" s="25"/>
      <c r="I50" s="25"/>
      <c r="J50" s="55"/>
      <c r="K50" s="25"/>
      <c r="L50" s="25"/>
      <c r="M50" s="55"/>
      <c r="N50" s="25"/>
      <c r="O50" s="25"/>
      <c r="P50" s="55"/>
    </row>
    <row r="51" spans="1:16">
      <c r="A51" s="36" t="s">
        <v>75</v>
      </c>
      <c r="B51" s="22" t="s">
        <v>74</v>
      </c>
      <c r="C51" s="22" t="s">
        <v>38</v>
      </c>
      <c r="D51" s="20">
        <f ca="1">SUM(D56,D57,D52)</f>
        <v>0</v>
      </c>
      <c r="E51" s="25"/>
      <c r="F51" s="25"/>
      <c r="G51" s="26">
        <f t="shared" ref="G51:P51" si="12">SUM(G56,G57,G52)</f>
        <v>0</v>
      </c>
      <c r="H51" s="25"/>
      <c r="I51" s="25"/>
      <c r="J51" s="26">
        <f t="shared" si="12"/>
        <v>0</v>
      </c>
      <c r="K51" s="25"/>
      <c r="L51" s="25"/>
      <c r="M51" s="26">
        <f t="shared" si="12"/>
        <v>0</v>
      </c>
      <c r="N51" s="25"/>
      <c r="O51" s="25"/>
      <c r="P51" s="26">
        <f t="shared" si="12"/>
        <v>0</v>
      </c>
    </row>
    <row r="52" spans="1:16">
      <c r="A52" s="43" t="s">
        <v>48</v>
      </c>
      <c r="B52" s="27" t="s">
        <v>74</v>
      </c>
      <c r="C52" s="27" t="s">
        <v>38</v>
      </c>
      <c r="D52" s="20">
        <f t="shared" ca="1" si="11"/>
        <v>0</v>
      </c>
      <c r="E52" s="25"/>
      <c r="F52" s="25"/>
      <c r="G52" s="55"/>
      <c r="H52" s="25"/>
      <c r="I52" s="25"/>
      <c r="J52" s="55"/>
      <c r="K52" s="25"/>
      <c r="L52" s="25"/>
      <c r="M52" s="55"/>
      <c r="N52" s="25"/>
      <c r="O52" s="25"/>
      <c r="P52" s="55"/>
    </row>
    <row r="53" spans="1:16">
      <c r="A53" s="43" t="s">
        <v>43</v>
      </c>
      <c r="B53" s="27" t="s">
        <v>74</v>
      </c>
      <c r="C53" s="19" t="s">
        <v>38</v>
      </c>
      <c r="D53" s="20">
        <f t="shared" ca="1" si="11"/>
        <v>0</v>
      </c>
      <c r="E53" s="25"/>
      <c r="F53" s="25"/>
      <c r="G53" s="55"/>
      <c r="H53" s="25"/>
      <c r="I53" s="25"/>
      <c r="J53" s="55"/>
      <c r="K53" s="25"/>
      <c r="L53" s="25"/>
      <c r="M53" s="55"/>
      <c r="N53" s="25"/>
      <c r="O53" s="25"/>
      <c r="P53" s="55"/>
    </row>
    <row r="54" spans="1:16">
      <c r="A54" s="44" t="s">
        <v>44</v>
      </c>
      <c r="B54" s="27" t="s">
        <v>74</v>
      </c>
      <c r="C54" s="19" t="s">
        <v>38</v>
      </c>
      <c r="D54" s="20">
        <f t="shared" ca="1" si="11"/>
        <v>0</v>
      </c>
      <c r="E54" s="25"/>
      <c r="F54" s="25"/>
      <c r="G54" s="55"/>
      <c r="H54" s="25"/>
      <c r="I54" s="25"/>
      <c r="J54" s="55"/>
      <c r="K54" s="25"/>
      <c r="L54" s="25"/>
      <c r="M54" s="55"/>
      <c r="N54" s="25"/>
      <c r="O54" s="25"/>
      <c r="P54" s="55"/>
    </row>
    <row r="55" spans="1:16">
      <c r="A55" s="43" t="s">
        <v>45</v>
      </c>
      <c r="B55" s="27" t="s">
        <v>74</v>
      </c>
      <c r="C55" s="19" t="s">
        <v>38</v>
      </c>
      <c r="D55" s="20">
        <f t="shared" ca="1" si="11"/>
        <v>0</v>
      </c>
      <c r="E55" s="25"/>
      <c r="F55" s="25"/>
      <c r="G55" s="55"/>
      <c r="H55" s="25"/>
      <c r="I55" s="25"/>
      <c r="J55" s="55"/>
      <c r="K55" s="25"/>
      <c r="L55" s="25"/>
      <c r="M55" s="55"/>
      <c r="N55" s="25"/>
      <c r="O55" s="25"/>
      <c r="P55" s="55"/>
    </row>
    <row r="56" spans="1:16" ht="28.5">
      <c r="A56" s="23" t="s">
        <v>49</v>
      </c>
      <c r="B56" s="27" t="s">
        <v>74</v>
      </c>
      <c r="C56" s="19" t="s">
        <v>38</v>
      </c>
      <c r="D56" s="20">
        <f t="shared" ca="1" si="11"/>
        <v>0</v>
      </c>
      <c r="E56" s="25"/>
      <c r="F56" s="25"/>
      <c r="G56" s="55"/>
      <c r="H56" s="25"/>
      <c r="I56" s="25"/>
      <c r="J56" s="55"/>
      <c r="K56" s="25"/>
      <c r="L56" s="25"/>
      <c r="M56" s="55"/>
      <c r="N56" s="25"/>
      <c r="O56" s="25"/>
      <c r="P56" s="55"/>
    </row>
    <row r="57" spans="1:16">
      <c r="A57" s="42" t="s">
        <v>50</v>
      </c>
      <c r="B57" s="27" t="s">
        <v>74</v>
      </c>
      <c r="C57" s="27" t="s">
        <v>38</v>
      </c>
      <c r="D57" s="20">
        <f t="shared" ca="1" si="11"/>
        <v>0</v>
      </c>
      <c r="E57" s="25"/>
      <c r="F57" s="25"/>
      <c r="G57" s="55"/>
      <c r="H57" s="25"/>
      <c r="I57" s="25"/>
      <c r="J57" s="55"/>
      <c r="K57" s="25"/>
      <c r="L57" s="25"/>
      <c r="M57" s="55"/>
      <c r="N57" s="25"/>
      <c r="O57" s="25"/>
      <c r="P57" s="55"/>
    </row>
    <row r="58" spans="1:16">
      <c r="A58" s="43" t="s">
        <v>43</v>
      </c>
      <c r="B58" s="27" t="s">
        <v>74</v>
      </c>
      <c r="C58" s="19" t="s">
        <v>38</v>
      </c>
      <c r="D58" s="20">
        <f t="shared" ca="1" si="11"/>
        <v>0</v>
      </c>
      <c r="E58" s="25"/>
      <c r="F58" s="25"/>
      <c r="G58" s="55"/>
      <c r="H58" s="25"/>
      <c r="I58" s="25"/>
      <c r="J58" s="55"/>
      <c r="K58" s="25"/>
      <c r="L58" s="25"/>
      <c r="M58" s="55"/>
      <c r="N58" s="25"/>
      <c r="O58" s="25"/>
      <c r="P58" s="55"/>
    </row>
    <row r="59" spans="1:16">
      <c r="A59" s="43" t="s">
        <v>44</v>
      </c>
      <c r="B59" s="27" t="s">
        <v>74</v>
      </c>
      <c r="C59" s="19" t="s">
        <v>38</v>
      </c>
      <c r="D59" s="20">
        <f t="shared" ca="1" si="11"/>
        <v>0</v>
      </c>
      <c r="E59" s="25"/>
      <c r="F59" s="25"/>
      <c r="G59" s="55"/>
      <c r="H59" s="25"/>
      <c r="I59" s="25"/>
      <c r="J59" s="55"/>
      <c r="K59" s="25"/>
      <c r="L59" s="25"/>
      <c r="M59" s="55"/>
      <c r="N59" s="25"/>
      <c r="O59" s="25"/>
      <c r="P59" s="55"/>
    </row>
    <row r="60" spans="1:16">
      <c r="A60" s="44" t="s">
        <v>45</v>
      </c>
      <c r="B60" s="27" t="s">
        <v>74</v>
      </c>
      <c r="C60" s="19" t="s">
        <v>38</v>
      </c>
      <c r="D60" s="20">
        <f t="shared" ca="1" si="11"/>
        <v>0</v>
      </c>
      <c r="E60" s="25"/>
      <c r="F60" s="25"/>
      <c r="G60" s="55"/>
      <c r="H60" s="25"/>
      <c r="I60" s="25"/>
      <c r="J60" s="55"/>
      <c r="K60" s="25"/>
      <c r="L60" s="25"/>
      <c r="M60" s="55"/>
      <c r="N60" s="25"/>
      <c r="O60" s="25"/>
      <c r="P60" s="55"/>
    </row>
    <row r="61" spans="1:16" ht="28.5">
      <c r="A61" s="45" t="s">
        <v>51</v>
      </c>
      <c r="B61" s="27" t="s">
        <v>28</v>
      </c>
      <c r="C61" s="19" t="s">
        <v>31</v>
      </c>
      <c r="D61" s="20">
        <f>P61</f>
        <v>0</v>
      </c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55"/>
    </row>
    <row r="62" spans="1:16">
      <c r="A62" s="46" t="s">
        <v>52</v>
      </c>
      <c r="B62" s="27" t="s">
        <v>74</v>
      </c>
      <c r="C62" s="27" t="s">
        <v>21</v>
      </c>
      <c r="D62" s="20">
        <f t="shared" ca="1" si="11"/>
        <v>0</v>
      </c>
      <c r="E62" s="25"/>
      <c r="F62" s="25"/>
      <c r="G62" s="55"/>
      <c r="H62" s="25"/>
      <c r="I62" s="25"/>
      <c r="J62" s="55"/>
      <c r="K62" s="25"/>
      <c r="L62" s="25"/>
      <c r="M62" s="55"/>
      <c r="N62" s="25"/>
      <c r="O62" s="25"/>
      <c r="P62" s="55"/>
    </row>
    <row r="63" spans="1:16" ht="28.5">
      <c r="A63" s="47" t="s">
        <v>53</v>
      </c>
      <c r="B63" s="27" t="s">
        <v>74</v>
      </c>
      <c r="C63" s="27" t="s">
        <v>21</v>
      </c>
      <c r="D63" s="20">
        <f t="shared" ca="1" si="11"/>
        <v>0</v>
      </c>
      <c r="E63" s="25"/>
      <c r="F63" s="25"/>
      <c r="G63" s="55"/>
      <c r="H63" s="25"/>
      <c r="I63" s="25"/>
      <c r="J63" s="55"/>
      <c r="K63" s="25"/>
      <c r="L63" s="25"/>
      <c r="M63" s="55"/>
      <c r="N63" s="25"/>
      <c r="O63" s="25"/>
      <c r="P63" s="55"/>
    </row>
    <row r="64" spans="1:16" ht="28.5">
      <c r="A64" s="48" t="s">
        <v>54</v>
      </c>
      <c r="B64" s="27" t="s">
        <v>74</v>
      </c>
      <c r="C64" s="27" t="s">
        <v>21</v>
      </c>
      <c r="D64" s="20">
        <f t="shared" ca="1" si="11"/>
        <v>0</v>
      </c>
      <c r="E64" s="25"/>
      <c r="F64" s="25"/>
      <c r="G64" s="55"/>
      <c r="H64" s="25"/>
      <c r="I64" s="25"/>
      <c r="J64" s="55"/>
      <c r="K64" s="25"/>
      <c r="L64" s="25"/>
      <c r="M64" s="55"/>
      <c r="N64" s="25"/>
      <c r="O64" s="25"/>
      <c r="P64" s="55"/>
    </row>
    <row r="65" spans="1:16" ht="28.5">
      <c r="A65" s="48" t="s">
        <v>55</v>
      </c>
      <c r="B65" s="27" t="s">
        <v>28</v>
      </c>
      <c r="C65" s="27" t="s">
        <v>21</v>
      </c>
      <c r="D65" s="20">
        <f>P65</f>
        <v>0</v>
      </c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55"/>
    </row>
    <row r="66" spans="1:16" ht="28.5">
      <c r="A66" s="48" t="s">
        <v>56</v>
      </c>
      <c r="B66" s="27" t="s">
        <v>28</v>
      </c>
      <c r="C66" s="27" t="s">
        <v>21</v>
      </c>
      <c r="D66" s="20">
        <f>P66</f>
        <v>0</v>
      </c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55"/>
    </row>
    <row r="67" spans="1:16" ht="18">
      <c r="A67" s="11" t="s">
        <v>87</v>
      </c>
      <c r="B67" s="12"/>
      <c r="C67" s="12"/>
      <c r="D67" s="13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5"/>
    </row>
    <row r="68" spans="1:16">
      <c r="A68" s="36" t="s">
        <v>82</v>
      </c>
      <c r="B68" s="22" t="s">
        <v>20</v>
      </c>
      <c r="C68" s="22" t="s">
        <v>31</v>
      </c>
      <c r="D68" s="20">
        <f ca="1">SUM(D69:D72)</f>
        <v>0</v>
      </c>
      <c r="E68" s="25">
        <f>SUM(E69:E72)</f>
        <v>0</v>
      </c>
      <c r="F68" s="25">
        <f t="shared" ref="F68:P68" si="13">SUM(F69:F72)</f>
        <v>0</v>
      </c>
      <c r="G68" s="25">
        <f t="shared" si="13"/>
        <v>0</v>
      </c>
      <c r="H68" s="25">
        <f t="shared" si="13"/>
        <v>0</v>
      </c>
      <c r="I68" s="25">
        <f t="shared" si="13"/>
        <v>0</v>
      </c>
      <c r="J68" s="25">
        <f t="shared" si="13"/>
        <v>0</v>
      </c>
      <c r="K68" s="25">
        <f t="shared" si="13"/>
        <v>0</v>
      </c>
      <c r="L68" s="25">
        <f t="shared" si="13"/>
        <v>0</v>
      </c>
      <c r="M68" s="25">
        <f t="shared" si="13"/>
        <v>0</v>
      </c>
      <c r="N68" s="25">
        <f t="shared" si="13"/>
        <v>0</v>
      </c>
      <c r="O68" s="25">
        <f t="shared" si="13"/>
        <v>0</v>
      </c>
      <c r="P68" s="25">
        <f t="shared" si="13"/>
        <v>0</v>
      </c>
    </row>
    <row r="69" spans="1:16">
      <c r="A69" s="48" t="s">
        <v>83</v>
      </c>
      <c r="B69" s="18" t="s">
        <v>20</v>
      </c>
      <c r="C69" s="27" t="s">
        <v>31</v>
      </c>
      <c r="D69" s="20">
        <f t="shared" ref="D69:D72" ca="1" si="14">IF(SUM($E69:$P69)=0,0,LOOKUP(9999999,OFFSET($E69:$P69,,,1,MATCH($M$4,$E$8:$P$8,0))))</f>
        <v>0</v>
      </c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P69" s="55"/>
    </row>
    <row r="70" spans="1:16">
      <c r="A70" s="48" t="s">
        <v>84</v>
      </c>
      <c r="B70" s="18" t="s">
        <v>20</v>
      </c>
      <c r="C70" s="27" t="s">
        <v>31</v>
      </c>
      <c r="D70" s="20">
        <f t="shared" ca="1" si="14"/>
        <v>0</v>
      </c>
      <c r="E70" s="55"/>
      <c r="F70" s="55"/>
      <c r="G70" s="55"/>
      <c r="H70" s="55"/>
      <c r="I70" s="55"/>
      <c r="J70" s="55"/>
      <c r="K70" s="55"/>
      <c r="L70" s="55"/>
      <c r="M70" s="55"/>
      <c r="N70" s="55"/>
      <c r="O70" s="55"/>
      <c r="P70" s="55"/>
    </row>
    <row r="71" spans="1:16">
      <c r="A71" s="48" t="s">
        <v>85</v>
      </c>
      <c r="B71" s="18" t="s">
        <v>20</v>
      </c>
      <c r="C71" s="27" t="s">
        <v>31</v>
      </c>
      <c r="D71" s="20">
        <f t="shared" ca="1" si="14"/>
        <v>0</v>
      </c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P71" s="55"/>
    </row>
    <row r="72" spans="1:16">
      <c r="A72" s="48" t="s">
        <v>86</v>
      </c>
      <c r="B72" s="18" t="s">
        <v>20</v>
      </c>
      <c r="C72" s="27" t="s">
        <v>31</v>
      </c>
      <c r="D72" s="20">
        <f t="shared" ca="1" si="14"/>
        <v>0</v>
      </c>
      <c r="E72" s="55"/>
      <c r="F72" s="55"/>
      <c r="G72" s="55"/>
      <c r="H72" s="55"/>
      <c r="I72" s="55"/>
      <c r="J72" s="55"/>
      <c r="K72" s="55"/>
      <c r="L72" s="55"/>
      <c r="M72" s="55"/>
      <c r="N72" s="55"/>
      <c r="O72" s="55"/>
      <c r="P72" s="55"/>
    </row>
    <row r="74" spans="1:16" ht="15.75">
      <c r="A74" s="52" t="s">
        <v>57</v>
      </c>
      <c r="B74" s="49" t="s">
        <v>58</v>
      </c>
      <c r="D74" s="51" t="s">
        <v>76</v>
      </c>
      <c r="E74" s="50"/>
      <c r="F74" s="50"/>
      <c r="G74" s="99"/>
      <c r="H74" s="99"/>
      <c r="I74" s="99"/>
    </row>
    <row r="75" spans="1:16">
      <c r="E75" s="90" t="s">
        <v>59</v>
      </c>
      <c r="F75" s="90"/>
      <c r="G75" s="104" t="s">
        <v>60</v>
      </c>
      <c r="H75" s="104"/>
      <c r="I75" s="104"/>
    </row>
    <row r="76" spans="1:16" s="77" customFormat="1">
      <c r="E76" s="83"/>
      <c r="F76" s="83"/>
      <c r="G76" s="82"/>
      <c r="H76" s="82"/>
      <c r="I76" s="82"/>
    </row>
    <row r="78" spans="1:16" ht="18">
      <c r="A78" s="64" t="s">
        <v>112</v>
      </c>
      <c r="B78" s="65"/>
      <c r="C78" s="65"/>
      <c r="D78" s="68"/>
      <c r="E78" s="66"/>
      <c r="F78" s="66"/>
      <c r="G78" s="66"/>
      <c r="H78" s="66"/>
      <c r="I78" s="66"/>
      <c r="J78" s="66"/>
      <c r="K78" s="66"/>
      <c r="L78" s="66"/>
      <c r="M78" s="66"/>
      <c r="N78" s="66"/>
      <c r="O78" s="66"/>
      <c r="P78" s="67"/>
    </row>
    <row r="79" spans="1:16" hidden="1">
      <c r="A79" s="63"/>
      <c r="B79" s="69"/>
      <c r="C79" s="69"/>
      <c r="D79" s="69"/>
      <c r="E79" s="70">
        <v>1</v>
      </c>
      <c r="F79" s="70">
        <v>2</v>
      </c>
      <c r="G79" s="70">
        <v>3</v>
      </c>
      <c r="H79" s="70">
        <v>4</v>
      </c>
      <c r="I79" s="70">
        <v>5</v>
      </c>
      <c r="J79" s="70">
        <v>6</v>
      </c>
      <c r="K79" s="70">
        <v>7</v>
      </c>
      <c r="L79" s="70">
        <v>8</v>
      </c>
      <c r="M79" s="70">
        <v>9</v>
      </c>
      <c r="N79" s="70">
        <v>10</v>
      </c>
      <c r="O79" s="70">
        <v>11</v>
      </c>
      <c r="P79" s="70">
        <v>12</v>
      </c>
    </row>
    <row r="80" spans="1:16" hidden="1">
      <c r="A80" s="58"/>
      <c r="E80" s="71">
        <f>EOMONTH(DATE($O$4,E79,1),0)-DATE($O$4,E79,1)+1</f>
        <v>31</v>
      </c>
      <c r="F80" s="71">
        <f t="shared" ref="F80:P80" si="15">EOMONTH(DATE($O$4,F79,1),0)-DATE($O$4,F79,1)+1</f>
        <v>28</v>
      </c>
      <c r="G80" s="71">
        <f t="shared" si="15"/>
        <v>31</v>
      </c>
      <c r="H80" s="71">
        <f t="shared" si="15"/>
        <v>30</v>
      </c>
      <c r="I80" s="71">
        <f t="shared" si="15"/>
        <v>31</v>
      </c>
      <c r="J80" s="71">
        <f t="shared" si="15"/>
        <v>30</v>
      </c>
      <c r="K80" s="71">
        <f t="shared" si="15"/>
        <v>31</v>
      </c>
      <c r="L80" s="71">
        <f t="shared" si="15"/>
        <v>31</v>
      </c>
      <c r="M80" s="71">
        <f t="shared" si="15"/>
        <v>30</v>
      </c>
      <c r="N80" s="71">
        <f t="shared" si="15"/>
        <v>31</v>
      </c>
      <c r="O80" s="71">
        <f t="shared" si="15"/>
        <v>30</v>
      </c>
      <c r="P80" s="71">
        <f t="shared" si="15"/>
        <v>31</v>
      </c>
    </row>
    <row r="81" spans="1:16" ht="30.2" customHeight="1">
      <c r="A81" s="76" t="s">
        <v>89</v>
      </c>
      <c r="B81" s="72"/>
      <c r="C81" s="72"/>
      <c r="D81" s="73"/>
      <c r="E81" s="74">
        <f t="shared" ref="E81:P81" si="16">IF(E11=0,IF(E12=0,1,0),IF(E12/E11/78&lt;=24,1,0))</f>
        <v>1</v>
      </c>
      <c r="F81" s="74">
        <f t="shared" si="16"/>
        <v>1</v>
      </c>
      <c r="G81" s="74">
        <f t="shared" si="16"/>
        <v>1</v>
      </c>
      <c r="H81" s="74">
        <f t="shared" si="16"/>
        <v>1</v>
      </c>
      <c r="I81" s="74">
        <f t="shared" si="16"/>
        <v>1</v>
      </c>
      <c r="J81" s="74">
        <f t="shared" si="16"/>
        <v>1</v>
      </c>
      <c r="K81" s="74">
        <f t="shared" si="16"/>
        <v>1</v>
      </c>
      <c r="L81" s="74">
        <f t="shared" si="16"/>
        <v>1</v>
      </c>
      <c r="M81" s="74">
        <f t="shared" si="16"/>
        <v>1</v>
      </c>
      <c r="N81" s="74">
        <f t="shared" si="16"/>
        <v>1</v>
      </c>
      <c r="O81" s="74">
        <f t="shared" si="16"/>
        <v>1</v>
      </c>
      <c r="P81" s="74">
        <f t="shared" si="16"/>
        <v>1</v>
      </c>
    </row>
    <row r="82" spans="1:16" ht="30.2" customHeight="1">
      <c r="A82" s="76" t="s">
        <v>90</v>
      </c>
      <c r="B82" s="78"/>
      <c r="C82" s="78"/>
      <c r="D82" s="79"/>
      <c r="E82" s="74">
        <f t="shared" ref="E82:P82" si="17">IF(E11=0,IF(E13=0,1,0),IF(E13/E11&lt;=E80,1,0))</f>
        <v>1</v>
      </c>
      <c r="F82" s="74">
        <f t="shared" si="17"/>
        <v>1</v>
      </c>
      <c r="G82" s="74">
        <f t="shared" si="17"/>
        <v>1</v>
      </c>
      <c r="H82" s="74">
        <f t="shared" si="17"/>
        <v>1</v>
      </c>
      <c r="I82" s="74">
        <f t="shared" si="17"/>
        <v>1</v>
      </c>
      <c r="J82" s="74">
        <f t="shared" si="17"/>
        <v>1</v>
      </c>
      <c r="K82" s="74">
        <f t="shared" si="17"/>
        <v>1</v>
      </c>
      <c r="L82" s="74">
        <f t="shared" si="17"/>
        <v>1</v>
      </c>
      <c r="M82" s="74">
        <f t="shared" si="17"/>
        <v>1</v>
      </c>
      <c r="N82" s="74">
        <f t="shared" si="17"/>
        <v>1</v>
      </c>
      <c r="O82" s="74">
        <f t="shared" si="17"/>
        <v>1</v>
      </c>
      <c r="P82" s="74">
        <f t="shared" si="17"/>
        <v>1</v>
      </c>
    </row>
    <row r="83" spans="1:16" ht="30.2" customHeight="1">
      <c r="A83" s="76" t="s">
        <v>91</v>
      </c>
      <c r="B83" s="78"/>
      <c r="C83" s="78"/>
      <c r="D83" s="79"/>
      <c r="E83" s="74">
        <f>IF(E13=0,IF(E12=0,1,0),IF(E12/E13&lt;=24,1,0))</f>
        <v>1</v>
      </c>
      <c r="F83" s="74">
        <f t="shared" ref="F83:P83" si="18">IF(F13=0,IF(F12=0,1,0),IF(F12/F13&lt;=24,1,0))</f>
        <v>1</v>
      </c>
      <c r="G83" s="74">
        <f t="shared" si="18"/>
        <v>1</v>
      </c>
      <c r="H83" s="74">
        <f t="shared" si="18"/>
        <v>1</v>
      </c>
      <c r="I83" s="74">
        <f t="shared" si="18"/>
        <v>1</v>
      </c>
      <c r="J83" s="74">
        <f t="shared" si="18"/>
        <v>1</v>
      </c>
      <c r="K83" s="74">
        <f t="shared" si="18"/>
        <v>1</v>
      </c>
      <c r="L83" s="74">
        <f t="shared" si="18"/>
        <v>1</v>
      </c>
      <c r="M83" s="74">
        <f t="shared" si="18"/>
        <v>1</v>
      </c>
      <c r="N83" s="74">
        <f t="shared" si="18"/>
        <v>1</v>
      </c>
      <c r="O83" s="74">
        <f t="shared" si="18"/>
        <v>1</v>
      </c>
      <c r="P83" s="74">
        <f t="shared" si="18"/>
        <v>1</v>
      </c>
    </row>
    <row r="84" spans="1:16" ht="30.2" customHeight="1">
      <c r="A84" s="76" t="s">
        <v>92</v>
      </c>
      <c r="B84" s="80"/>
      <c r="C84" s="80"/>
      <c r="D84" s="81"/>
      <c r="E84" s="74"/>
      <c r="F84" s="74"/>
      <c r="G84" s="74">
        <f>IF(G35=0,IF(G33=0,1,0),IF(G33/G35/G80*1000&lt;=1,1,0))</f>
        <v>1</v>
      </c>
      <c r="H84" s="74"/>
      <c r="I84" s="74"/>
      <c r="J84" s="74">
        <f>IF(J35=0,IF(J33=0,1,0),IF(J33/J35/J80*1000&lt;=1,1,0))</f>
        <v>1</v>
      </c>
      <c r="K84" s="74"/>
      <c r="L84" s="74"/>
      <c r="M84" s="74">
        <f>IF(M35=0,IF(M33=0,1,0),IF(M33/M35/M80*1000&lt;=1,1,0))</f>
        <v>1</v>
      </c>
      <c r="N84" s="74"/>
      <c r="O84" s="74"/>
      <c r="P84" s="74">
        <f>IF(P35=0,IF(P33=0,1,0),IF(P33/P35/P80*1000&lt;=1,1,0))</f>
        <v>1</v>
      </c>
    </row>
    <row r="85" spans="1:16" ht="30.2" customHeight="1">
      <c r="A85" s="76" t="s">
        <v>93</v>
      </c>
      <c r="B85" s="80"/>
      <c r="C85" s="80"/>
      <c r="D85" s="81"/>
      <c r="E85" s="74"/>
      <c r="F85" s="74"/>
      <c r="G85" s="74">
        <f>IF(G40&lt;=G39,1,0)</f>
        <v>1</v>
      </c>
      <c r="H85" s="74"/>
      <c r="I85" s="74"/>
      <c r="J85" s="74">
        <f>IF(J40&lt;=J39,1,0)</f>
        <v>1</v>
      </c>
      <c r="K85" s="74"/>
      <c r="L85" s="74"/>
      <c r="M85" s="74">
        <f>IF(M40&lt;=M39,1,0)</f>
        <v>1</v>
      </c>
      <c r="N85" s="74"/>
      <c r="O85" s="74"/>
      <c r="P85" s="74">
        <f>IF(P40&lt;=P39,1,0)</f>
        <v>1</v>
      </c>
    </row>
    <row r="86" spans="1:16" ht="30.2" customHeight="1">
      <c r="A86" s="76" t="s">
        <v>94</v>
      </c>
      <c r="B86" s="80"/>
      <c r="C86" s="80"/>
      <c r="D86" s="81"/>
      <c r="E86" s="74"/>
      <c r="F86" s="74"/>
      <c r="G86" s="74">
        <f>IF(G41&lt;=G39,1,0)</f>
        <v>1</v>
      </c>
      <c r="H86" s="74"/>
      <c r="I86" s="74"/>
      <c r="J86" s="74">
        <f>IF(J41&lt;=J39,1,0)</f>
        <v>1</v>
      </c>
      <c r="K86" s="74"/>
      <c r="L86" s="74"/>
      <c r="M86" s="74">
        <f>IF(M41&lt;=M39,1,0)</f>
        <v>1</v>
      </c>
      <c r="N86" s="74"/>
      <c r="O86" s="74"/>
      <c r="P86" s="74">
        <f>IF(P41&lt;=P39,1,0)</f>
        <v>1</v>
      </c>
    </row>
    <row r="87" spans="1:16" ht="30.2" customHeight="1">
      <c r="A87" s="76" t="s">
        <v>95</v>
      </c>
      <c r="B87" s="80"/>
      <c r="C87" s="80"/>
      <c r="D87" s="81"/>
      <c r="E87" s="74"/>
      <c r="F87" s="74"/>
      <c r="G87" s="74">
        <f>IF(G42&lt;=G39,1,0)</f>
        <v>1</v>
      </c>
      <c r="H87" s="74"/>
      <c r="I87" s="74"/>
      <c r="J87" s="74">
        <f>IF(J42&lt;=J39,1,0)</f>
        <v>1</v>
      </c>
      <c r="K87" s="74"/>
      <c r="L87" s="74"/>
      <c r="M87" s="74">
        <f>IF(M42&lt;=M39,1,0)</f>
        <v>1</v>
      </c>
      <c r="N87" s="74"/>
      <c r="O87" s="74"/>
      <c r="P87" s="74">
        <f>IF(P42&lt;=P39,1,0)</f>
        <v>1</v>
      </c>
    </row>
    <row r="88" spans="1:16" ht="30.2" customHeight="1">
      <c r="A88" s="76" t="s">
        <v>96</v>
      </c>
      <c r="B88" s="80"/>
      <c r="C88" s="80"/>
      <c r="D88" s="81"/>
      <c r="E88" s="74"/>
      <c r="F88" s="74"/>
      <c r="G88" s="74">
        <f>IF(G44&lt;=G43,1,0)</f>
        <v>1</v>
      </c>
      <c r="H88" s="74"/>
      <c r="I88" s="74"/>
      <c r="J88" s="74">
        <f>IF(J44&lt;=J43,1,0)</f>
        <v>1</v>
      </c>
      <c r="K88" s="74"/>
      <c r="L88" s="74"/>
      <c r="M88" s="74">
        <f>IF(M44&lt;=M43,1,0)</f>
        <v>1</v>
      </c>
      <c r="N88" s="74"/>
      <c r="O88" s="74"/>
      <c r="P88" s="74">
        <f>IF(P44&lt;=P43,1,0)</f>
        <v>1</v>
      </c>
    </row>
    <row r="89" spans="1:16" ht="30.2" customHeight="1">
      <c r="A89" s="76" t="s">
        <v>97</v>
      </c>
      <c r="B89" s="80"/>
      <c r="C89" s="80"/>
      <c r="D89" s="81"/>
      <c r="E89" s="74"/>
      <c r="F89" s="74"/>
      <c r="G89" s="74">
        <f>IF(G45&lt;=G43,1,0)</f>
        <v>1</v>
      </c>
      <c r="H89" s="74"/>
      <c r="I89" s="74"/>
      <c r="J89" s="74">
        <f>IF(J45&lt;=J43,1,0)</f>
        <v>1</v>
      </c>
      <c r="K89" s="74"/>
      <c r="L89" s="74"/>
      <c r="M89" s="74">
        <f>IF(M45&lt;=M43,1,0)</f>
        <v>1</v>
      </c>
      <c r="N89" s="74"/>
      <c r="O89" s="74"/>
      <c r="P89" s="74">
        <f>IF(P45&lt;=P43,1,0)</f>
        <v>1</v>
      </c>
    </row>
    <row r="90" spans="1:16" ht="30.2" customHeight="1">
      <c r="A90" s="76" t="s">
        <v>98</v>
      </c>
      <c r="B90" s="80"/>
      <c r="C90" s="80"/>
      <c r="D90" s="81"/>
      <c r="E90" s="74"/>
      <c r="F90" s="74"/>
      <c r="G90" s="74">
        <f>IF(G46&lt;=G43,1,0)</f>
        <v>1</v>
      </c>
      <c r="H90" s="74"/>
      <c r="I90" s="74"/>
      <c r="J90" s="74">
        <f>IF(J46&lt;=J43,1,0)</f>
        <v>1</v>
      </c>
      <c r="K90" s="74"/>
      <c r="L90" s="74"/>
      <c r="M90" s="74">
        <f>IF(M46&lt;=M43,1,0)</f>
        <v>1</v>
      </c>
      <c r="N90" s="74"/>
      <c r="O90" s="74"/>
      <c r="P90" s="74">
        <f>IF(P46&lt;=P43,1,0)</f>
        <v>1</v>
      </c>
    </row>
    <row r="91" spans="1:16" ht="30.2" customHeight="1">
      <c r="A91" s="76" t="s">
        <v>99</v>
      </c>
      <c r="B91" s="80"/>
      <c r="C91" s="80"/>
      <c r="D91" s="81"/>
      <c r="E91" s="74"/>
      <c r="F91" s="74"/>
      <c r="G91" s="74">
        <f>IF(G48&lt;=G47,1,0)</f>
        <v>1</v>
      </c>
      <c r="H91" s="74"/>
      <c r="I91" s="74"/>
      <c r="J91" s="74">
        <f>IF(J48&lt;=J47,1,0)</f>
        <v>1</v>
      </c>
      <c r="K91" s="74"/>
      <c r="L91" s="74"/>
      <c r="M91" s="74">
        <f>IF(M48&lt;=M47,1,0)</f>
        <v>1</v>
      </c>
      <c r="N91" s="74"/>
      <c r="O91" s="74"/>
      <c r="P91" s="74">
        <f>IF(P48&lt;=P47,1,0)</f>
        <v>1</v>
      </c>
    </row>
    <row r="92" spans="1:16" ht="30.2" customHeight="1">
      <c r="A92" s="76" t="s">
        <v>100</v>
      </c>
      <c r="B92" s="80"/>
      <c r="C92" s="80"/>
      <c r="D92" s="81"/>
      <c r="E92" s="74"/>
      <c r="F92" s="74"/>
      <c r="G92" s="74">
        <f>IF(G49&lt;=G47,1,0)</f>
        <v>1</v>
      </c>
      <c r="H92" s="74"/>
      <c r="I92" s="74"/>
      <c r="J92" s="74">
        <f>IF(J49&lt;=J47,1,0)</f>
        <v>1</v>
      </c>
      <c r="K92" s="74"/>
      <c r="L92" s="74"/>
      <c r="M92" s="74">
        <f>IF(M49&lt;=M47,1,0)</f>
        <v>1</v>
      </c>
      <c r="N92" s="74"/>
      <c r="O92" s="74"/>
      <c r="P92" s="74">
        <f>IF(P49&lt;=P47,1,0)</f>
        <v>1</v>
      </c>
    </row>
    <row r="93" spans="1:16" ht="30.2" customHeight="1">
      <c r="A93" s="76" t="s">
        <v>101</v>
      </c>
      <c r="B93" s="80"/>
      <c r="C93" s="80"/>
      <c r="D93" s="81"/>
      <c r="E93" s="74"/>
      <c r="F93" s="74"/>
      <c r="G93" s="74">
        <f>IF(G50&lt;=G47,1,0)</f>
        <v>1</v>
      </c>
      <c r="H93" s="74"/>
      <c r="I93" s="74"/>
      <c r="J93" s="74">
        <f>IF(J50&lt;=J47,1,0)</f>
        <v>1</v>
      </c>
      <c r="K93" s="74"/>
      <c r="L93" s="74"/>
      <c r="M93" s="74">
        <f>IF(M50&lt;=M47,1,0)</f>
        <v>1</v>
      </c>
      <c r="N93" s="74"/>
      <c r="O93" s="74"/>
      <c r="P93" s="74">
        <f>IF(P50&lt;=P47,1,0)</f>
        <v>1</v>
      </c>
    </row>
    <row r="94" spans="1:16" ht="30.2" customHeight="1">
      <c r="A94" s="76" t="s">
        <v>102</v>
      </c>
      <c r="B94" s="80"/>
      <c r="C94" s="80"/>
      <c r="D94" s="81"/>
      <c r="E94" s="74"/>
      <c r="F94" s="74"/>
      <c r="G94" s="74">
        <f>IF(G53&lt;=G52,1,0)</f>
        <v>1</v>
      </c>
      <c r="H94" s="74"/>
      <c r="I94" s="74"/>
      <c r="J94" s="74">
        <f>IF(J53&lt;=J52,1,0)</f>
        <v>1</v>
      </c>
      <c r="K94" s="74"/>
      <c r="L94" s="74"/>
      <c r="M94" s="74">
        <f>IF(M53&lt;=M52,1,0)</f>
        <v>1</v>
      </c>
      <c r="N94" s="74"/>
      <c r="O94" s="74"/>
      <c r="P94" s="74">
        <f>IF(P53&lt;=P52,1,0)</f>
        <v>1</v>
      </c>
    </row>
    <row r="95" spans="1:16" ht="30.2" customHeight="1">
      <c r="A95" s="76" t="s">
        <v>103</v>
      </c>
      <c r="B95" s="80"/>
      <c r="C95" s="80"/>
      <c r="D95" s="81"/>
      <c r="E95" s="74"/>
      <c r="F95" s="74"/>
      <c r="G95" s="74">
        <f>IF(G54&lt;=G52,1,0)</f>
        <v>1</v>
      </c>
      <c r="H95" s="74"/>
      <c r="I95" s="74"/>
      <c r="J95" s="74">
        <f>IF(J54&lt;=J52,1,0)</f>
        <v>1</v>
      </c>
      <c r="K95" s="74"/>
      <c r="L95" s="74"/>
      <c r="M95" s="74">
        <f>IF(M54&lt;=M52,1,0)</f>
        <v>1</v>
      </c>
      <c r="N95" s="74"/>
      <c r="O95" s="74"/>
      <c r="P95" s="74">
        <f>IF(P54&lt;=P52,1,0)</f>
        <v>1</v>
      </c>
    </row>
    <row r="96" spans="1:16" ht="30.2" customHeight="1">
      <c r="A96" s="76" t="s">
        <v>104</v>
      </c>
      <c r="B96" s="80"/>
      <c r="C96" s="80"/>
      <c r="D96" s="81"/>
      <c r="E96" s="74"/>
      <c r="F96" s="74"/>
      <c r="G96" s="74">
        <f>IF(G55&lt;=G52,1,0)</f>
        <v>1</v>
      </c>
      <c r="H96" s="74"/>
      <c r="I96" s="74"/>
      <c r="J96" s="74">
        <f>IF(J55&lt;=J52,1,0)</f>
        <v>1</v>
      </c>
      <c r="K96" s="74"/>
      <c r="L96" s="74"/>
      <c r="M96" s="74">
        <f>IF(M55&lt;=M52,1,0)</f>
        <v>1</v>
      </c>
      <c r="N96" s="74"/>
      <c r="O96" s="74"/>
      <c r="P96" s="74">
        <f>IF(P55&lt;=P52,1,0)</f>
        <v>1</v>
      </c>
    </row>
    <row r="97" spans="1:17" s="77" customFormat="1" ht="30.2" customHeight="1">
      <c r="A97" s="76" t="s">
        <v>105</v>
      </c>
      <c r="B97" s="80"/>
      <c r="C97" s="80"/>
      <c r="D97" s="81"/>
      <c r="E97" s="74"/>
      <c r="F97" s="74"/>
      <c r="G97" s="74">
        <f>IF(G58&lt;=G57,1,0)</f>
        <v>1</v>
      </c>
      <c r="H97" s="74"/>
      <c r="I97" s="74"/>
      <c r="J97" s="74">
        <f>IF(J58&lt;=J57,1,0)</f>
        <v>1</v>
      </c>
      <c r="K97" s="74"/>
      <c r="L97" s="74"/>
      <c r="M97" s="74">
        <f>IF(M58&lt;=M57,1,0)</f>
        <v>1</v>
      </c>
      <c r="N97" s="74"/>
      <c r="O97" s="74"/>
      <c r="P97" s="74">
        <f>IF(P58&lt;=P57,1,0)</f>
        <v>1</v>
      </c>
    </row>
    <row r="98" spans="1:17" s="77" customFormat="1" ht="30.2" customHeight="1">
      <c r="A98" s="76" t="s">
        <v>106</v>
      </c>
      <c r="B98" s="80"/>
      <c r="C98" s="80"/>
      <c r="D98" s="81"/>
      <c r="E98" s="74"/>
      <c r="F98" s="74"/>
      <c r="G98" s="74">
        <f>IF(G59&lt;=G57,1,0)</f>
        <v>1</v>
      </c>
      <c r="H98" s="74"/>
      <c r="I98" s="74"/>
      <c r="J98" s="74">
        <f>IF(J59&lt;=J57,1,0)</f>
        <v>1</v>
      </c>
      <c r="K98" s="74"/>
      <c r="L98" s="74"/>
      <c r="M98" s="74">
        <f>IF(M59&lt;=M57,1,0)</f>
        <v>1</v>
      </c>
      <c r="N98" s="74"/>
      <c r="O98" s="74"/>
      <c r="P98" s="74">
        <f>IF(P59&lt;=P57,1,0)</f>
        <v>1</v>
      </c>
    </row>
    <row r="99" spans="1:17" s="77" customFormat="1" ht="30.2" customHeight="1">
      <c r="A99" s="76" t="s">
        <v>107</v>
      </c>
      <c r="B99" s="80"/>
      <c r="C99" s="80"/>
      <c r="D99" s="81"/>
      <c r="E99" s="74"/>
      <c r="F99" s="74"/>
      <c r="G99" s="74">
        <f>IF(G60&lt;=G57,1,0)</f>
        <v>1</v>
      </c>
      <c r="H99" s="74"/>
      <c r="I99" s="74"/>
      <c r="J99" s="74">
        <f>IF(J60&lt;=J57,1,0)</f>
        <v>1</v>
      </c>
      <c r="K99" s="74"/>
      <c r="L99" s="74"/>
      <c r="M99" s="74">
        <f>IF(M60&lt;=M57,1,0)</f>
        <v>1</v>
      </c>
      <c r="N99" s="74"/>
      <c r="O99" s="74"/>
      <c r="P99" s="74">
        <f>IF(P60&lt;=P57,1,0)</f>
        <v>1</v>
      </c>
    </row>
    <row r="100" spans="1:17" ht="30.2" customHeight="1">
      <c r="A100" s="76" t="s">
        <v>109</v>
      </c>
      <c r="B100" s="80"/>
      <c r="C100" s="80"/>
      <c r="D100" s="81"/>
      <c r="E100" s="74"/>
      <c r="F100" s="74"/>
      <c r="G100" s="74">
        <f>IF(G64&lt;=(G63+G62),1,0)</f>
        <v>1</v>
      </c>
      <c r="H100" s="74"/>
      <c r="I100" s="74"/>
      <c r="J100" s="74">
        <f>IF(J64&lt;=(J63+J62),1,0)</f>
        <v>1</v>
      </c>
      <c r="K100" s="74"/>
      <c r="L100" s="74"/>
      <c r="M100" s="74">
        <f>IF(M64&lt;=(M63+M62),1,0)</f>
        <v>1</v>
      </c>
      <c r="N100" s="74"/>
      <c r="O100" s="74"/>
      <c r="P100" s="74">
        <f>IF(P64&lt;=(P63+P62),1,0)</f>
        <v>1</v>
      </c>
    </row>
    <row r="101" spans="1:17" ht="30.2" customHeight="1">
      <c r="A101" s="76" t="s">
        <v>110</v>
      </c>
      <c r="B101" s="80"/>
      <c r="C101" s="80"/>
      <c r="D101" s="81"/>
      <c r="E101" s="74"/>
      <c r="F101" s="74"/>
      <c r="G101" s="74"/>
      <c r="H101" s="74"/>
      <c r="I101" s="74"/>
      <c r="J101" s="74"/>
      <c r="K101" s="74"/>
      <c r="L101" s="74"/>
      <c r="M101" s="74"/>
      <c r="N101" s="74"/>
      <c r="O101" s="74"/>
      <c r="P101" s="74">
        <f>IF(P65&lt;=(P63+P62),1,0)</f>
        <v>1</v>
      </c>
    </row>
    <row r="102" spans="1:17" ht="30.2" customHeight="1">
      <c r="A102" s="76" t="s">
        <v>108</v>
      </c>
      <c r="B102" s="80"/>
      <c r="C102" s="80"/>
      <c r="D102" s="81"/>
      <c r="E102" s="74"/>
      <c r="F102" s="74"/>
      <c r="G102" s="74"/>
      <c r="H102" s="74"/>
      <c r="I102" s="74"/>
      <c r="J102" s="74"/>
      <c r="K102" s="74"/>
      <c r="L102" s="74"/>
      <c r="M102" s="74"/>
      <c r="N102" s="74"/>
      <c r="O102" s="74"/>
      <c r="P102" s="74">
        <f>IF(P66&lt;=(P63+P62),1,0)</f>
        <v>1</v>
      </c>
    </row>
    <row r="104" spans="1:17" s="77" customFormat="1" ht="15.75">
      <c r="A104" s="86" t="s">
        <v>111</v>
      </c>
      <c r="B104" s="108" t="s">
        <v>115</v>
      </c>
      <c r="C104" s="109"/>
      <c r="D104" s="109"/>
      <c r="E104" s="84"/>
      <c r="F104" s="84"/>
      <c r="G104" s="108" t="s">
        <v>114</v>
      </c>
      <c r="H104" s="109"/>
      <c r="I104" s="109"/>
      <c r="J104" s="87"/>
      <c r="K104" s="87"/>
      <c r="L104" s="87"/>
      <c r="M104" s="87"/>
      <c r="N104" s="87"/>
      <c r="O104" s="87"/>
      <c r="P104" s="85"/>
      <c r="Q104" s="85"/>
    </row>
    <row r="105" spans="1:17" s="77" customFormat="1" ht="15.75">
      <c r="A105" s="85"/>
      <c r="B105" s="109"/>
      <c r="C105" s="109"/>
      <c r="D105" s="109"/>
      <c r="E105" s="84"/>
      <c r="F105" s="84"/>
      <c r="G105" s="109"/>
      <c r="H105" s="109"/>
      <c r="I105" s="109"/>
      <c r="J105" s="87"/>
      <c r="K105" s="87"/>
      <c r="L105" s="87"/>
      <c r="M105" s="87"/>
      <c r="N105" s="87"/>
      <c r="O105" s="87"/>
      <c r="P105" s="85"/>
      <c r="Q105" s="85"/>
    </row>
    <row r="106" spans="1:17" s="77" customFormat="1" ht="15.75">
      <c r="A106" s="85"/>
      <c r="B106" s="109"/>
      <c r="C106" s="109"/>
      <c r="D106" s="109"/>
      <c r="E106" s="84"/>
      <c r="F106" s="84"/>
      <c r="G106" s="109"/>
      <c r="H106" s="109"/>
      <c r="I106" s="109"/>
      <c r="J106" s="87"/>
      <c r="K106" s="87"/>
      <c r="L106" s="87"/>
      <c r="M106" s="87"/>
      <c r="N106" s="87"/>
      <c r="O106" s="87"/>
      <c r="P106" s="85"/>
      <c r="Q106" s="85"/>
    </row>
    <row r="107" spans="1:17" s="77" customFormat="1" ht="15.75">
      <c r="A107" s="85"/>
      <c r="B107" s="109"/>
      <c r="C107" s="109"/>
      <c r="D107" s="109"/>
      <c r="E107" s="84"/>
      <c r="F107" s="84"/>
      <c r="G107" s="109"/>
      <c r="H107" s="109"/>
      <c r="I107" s="109"/>
      <c r="J107" s="87"/>
      <c r="K107" s="87"/>
      <c r="L107" s="87"/>
      <c r="M107" s="87"/>
      <c r="N107" s="87"/>
      <c r="O107" s="87"/>
      <c r="P107" s="85"/>
      <c r="Q107" s="85"/>
    </row>
    <row r="108" spans="1:17" s="77" customFormat="1" ht="15.75">
      <c r="A108" s="85"/>
      <c r="B108" s="109"/>
      <c r="C108" s="109"/>
      <c r="D108" s="109"/>
      <c r="E108" s="84"/>
      <c r="F108" s="84"/>
      <c r="G108" s="109"/>
      <c r="H108" s="109"/>
      <c r="I108" s="109"/>
      <c r="J108" s="87"/>
      <c r="K108" s="87"/>
      <c r="L108" s="87"/>
      <c r="M108" s="87"/>
      <c r="N108" s="87"/>
      <c r="O108" s="87"/>
      <c r="P108" s="85"/>
      <c r="Q108" s="85"/>
    </row>
    <row r="109" spans="1:17" s="77" customFormat="1" ht="15.75">
      <c r="A109" s="85"/>
      <c r="B109" s="109"/>
      <c r="C109" s="109"/>
      <c r="D109" s="109"/>
      <c r="E109" s="84"/>
      <c r="F109" s="84"/>
      <c r="G109" s="109"/>
      <c r="H109" s="109"/>
      <c r="I109" s="109"/>
      <c r="J109" s="87"/>
      <c r="K109" s="87"/>
      <c r="L109" s="87"/>
      <c r="M109" s="87"/>
      <c r="N109" s="87"/>
      <c r="O109" s="87"/>
      <c r="P109" s="85"/>
      <c r="Q109" s="85"/>
    </row>
    <row r="110" spans="1:17" s="77" customFormat="1" ht="15.75">
      <c r="A110" s="85"/>
      <c r="B110" s="109"/>
      <c r="C110" s="109"/>
      <c r="D110" s="109"/>
      <c r="E110" s="84"/>
      <c r="F110" s="84"/>
      <c r="G110" s="109"/>
      <c r="H110" s="109"/>
      <c r="I110" s="109"/>
      <c r="J110" s="87"/>
      <c r="K110" s="87"/>
      <c r="L110" s="87"/>
      <c r="M110" s="87"/>
      <c r="N110" s="87"/>
      <c r="O110" s="87"/>
      <c r="P110" s="85"/>
      <c r="Q110" s="85"/>
    </row>
    <row r="111" spans="1:17" s="77" customFormat="1" ht="15.75">
      <c r="A111" s="85"/>
      <c r="B111" s="109"/>
      <c r="C111" s="109"/>
      <c r="D111" s="109"/>
      <c r="E111" s="84"/>
      <c r="F111" s="84"/>
      <c r="G111" s="109"/>
      <c r="H111" s="109"/>
      <c r="I111" s="109"/>
      <c r="J111" s="87"/>
      <c r="K111" s="87"/>
      <c r="L111" s="87"/>
      <c r="M111" s="87"/>
      <c r="N111" s="87"/>
      <c r="O111" s="87"/>
      <c r="P111" s="85"/>
      <c r="Q111" s="85"/>
    </row>
    <row r="112" spans="1:17" s="77" customFormat="1" ht="15.75">
      <c r="A112" s="85"/>
      <c r="B112" s="109"/>
      <c r="C112" s="109"/>
      <c r="D112" s="109"/>
      <c r="E112" s="84"/>
      <c r="F112" s="84"/>
      <c r="G112" s="109"/>
      <c r="H112" s="109"/>
      <c r="I112" s="109"/>
      <c r="J112" s="87"/>
      <c r="K112" s="87"/>
      <c r="L112" s="87"/>
      <c r="M112" s="87"/>
      <c r="N112" s="87"/>
      <c r="O112" s="87"/>
      <c r="P112" s="85"/>
      <c r="Q112" s="85"/>
    </row>
    <row r="113" spans="1:17" s="77" customFormat="1" ht="15.75">
      <c r="A113" s="85"/>
      <c r="B113" s="109"/>
      <c r="C113" s="109"/>
      <c r="D113" s="109"/>
      <c r="E113" s="84"/>
      <c r="F113" s="84"/>
      <c r="G113" s="109"/>
      <c r="H113" s="109"/>
      <c r="I113" s="109"/>
      <c r="J113" s="87"/>
      <c r="K113" s="87"/>
      <c r="L113" s="87"/>
      <c r="M113" s="87"/>
      <c r="N113" s="87"/>
      <c r="O113" s="87"/>
      <c r="P113" s="85"/>
      <c r="Q113" s="85"/>
    </row>
    <row r="114" spans="1:17" s="77" customFormat="1" ht="15" customHeight="1">
      <c r="A114" s="85"/>
      <c r="B114" s="109"/>
      <c r="C114" s="109"/>
      <c r="D114" s="109"/>
      <c r="E114" s="84"/>
      <c r="F114" s="84"/>
      <c r="G114" s="109"/>
      <c r="H114" s="109"/>
      <c r="I114" s="109"/>
      <c r="J114" s="87"/>
      <c r="K114" s="87"/>
      <c r="L114" s="87"/>
      <c r="M114" s="87"/>
      <c r="N114" s="87"/>
      <c r="O114" s="87"/>
      <c r="P114" s="85"/>
      <c r="Q114" s="85"/>
    </row>
    <row r="115" spans="1:17">
      <c r="A115" s="85"/>
      <c r="B115" s="85"/>
      <c r="C115" s="85"/>
      <c r="D115" s="85"/>
      <c r="E115" s="85"/>
      <c r="F115" s="85"/>
      <c r="G115" s="85"/>
      <c r="H115" s="85"/>
      <c r="I115" s="85"/>
      <c r="J115" s="85"/>
      <c r="K115" s="85"/>
      <c r="L115" s="85"/>
      <c r="M115" s="85"/>
      <c r="N115" s="85"/>
      <c r="O115" s="85"/>
      <c r="P115" s="85"/>
      <c r="Q115" s="85"/>
    </row>
    <row r="116" spans="1:17">
      <c r="A116" s="85"/>
      <c r="B116" s="85"/>
      <c r="C116" s="85"/>
      <c r="D116" s="85"/>
      <c r="E116" s="85"/>
      <c r="F116" s="85"/>
      <c r="G116" s="85"/>
      <c r="H116" s="85"/>
      <c r="I116" s="85"/>
      <c r="J116" s="85"/>
      <c r="K116" s="85"/>
      <c r="L116" s="85"/>
      <c r="M116" s="85"/>
      <c r="N116" s="85"/>
      <c r="O116" s="85"/>
      <c r="P116" s="85"/>
      <c r="Q116" s="85"/>
    </row>
    <row r="117" spans="1:17">
      <c r="A117" s="85"/>
      <c r="B117" s="85"/>
      <c r="C117" s="85"/>
      <c r="D117" s="85"/>
      <c r="E117" s="85"/>
      <c r="F117" s="85"/>
      <c r="G117" s="85"/>
      <c r="H117" s="85"/>
      <c r="I117" s="85"/>
      <c r="J117" s="85"/>
      <c r="K117" s="85"/>
      <c r="L117" s="85"/>
      <c r="M117" s="85"/>
      <c r="N117" s="85"/>
      <c r="O117" s="85"/>
      <c r="P117" s="85"/>
      <c r="Q117" s="85"/>
    </row>
    <row r="118" spans="1:17">
      <c r="A118" s="85"/>
      <c r="B118" s="85"/>
      <c r="C118" s="85"/>
      <c r="D118" s="85"/>
      <c r="E118" s="85"/>
      <c r="F118" s="85"/>
      <c r="G118" s="85"/>
      <c r="H118" s="85"/>
      <c r="I118" s="85"/>
      <c r="J118" s="85"/>
      <c r="K118" s="85"/>
      <c r="L118" s="85"/>
      <c r="M118" s="85"/>
      <c r="N118" s="85"/>
      <c r="O118" s="85"/>
      <c r="P118" s="85"/>
      <c r="Q118" s="85"/>
    </row>
    <row r="119" spans="1:17">
      <c r="A119" s="106" t="s">
        <v>113</v>
      </c>
      <c r="B119" s="107"/>
      <c r="C119" s="107"/>
      <c r="D119" s="107"/>
      <c r="E119" s="107"/>
      <c r="F119" s="107"/>
      <c r="G119" s="107"/>
      <c r="H119" s="107"/>
      <c r="I119" s="107"/>
      <c r="J119" s="107"/>
      <c r="K119" s="107"/>
      <c r="L119" s="107"/>
      <c r="M119" s="107"/>
      <c r="N119" s="107"/>
      <c r="O119" s="107"/>
      <c r="P119" s="107"/>
      <c r="Q119" s="107"/>
    </row>
    <row r="120" spans="1:17">
      <c r="A120" s="107"/>
      <c r="B120" s="107"/>
      <c r="C120" s="107"/>
      <c r="D120" s="107"/>
      <c r="E120" s="107"/>
      <c r="F120" s="107"/>
      <c r="G120" s="107"/>
      <c r="H120" s="107"/>
      <c r="I120" s="107"/>
      <c r="J120" s="107"/>
      <c r="K120" s="107"/>
      <c r="L120" s="107"/>
      <c r="M120" s="107"/>
      <c r="N120" s="107"/>
      <c r="O120" s="107"/>
      <c r="P120" s="107"/>
      <c r="Q120" s="107"/>
    </row>
    <row r="121" spans="1:17">
      <c r="A121" s="85"/>
      <c r="B121" s="85"/>
      <c r="C121" s="85"/>
      <c r="D121" s="85"/>
      <c r="E121" s="85"/>
      <c r="F121" s="85"/>
      <c r="G121" s="85"/>
      <c r="H121" s="85"/>
      <c r="I121" s="85"/>
      <c r="J121" s="85"/>
      <c r="K121" s="85"/>
      <c r="L121" s="85"/>
      <c r="M121" s="85"/>
      <c r="N121" s="85"/>
      <c r="O121" s="85"/>
      <c r="P121" s="85"/>
      <c r="Q121" s="85"/>
    </row>
  </sheetData>
  <sheetProtection algorithmName="SHA-512" hashValue="63CVU8+3eBC0MhifHkbcKy70cm5q+psNZhSrnMrybUhTOAUODCPZo8JntYb5WX3BjnKpwaIHPCCL3WS1h85+4Q==" saltValue="wqqXbANxTK81LNVWA5MRVw==" spinCount="100000" sheet="1" objects="1" scenarios="1"/>
  <mergeCells count="17">
    <mergeCell ref="A119:Q120"/>
    <mergeCell ref="B104:D114"/>
    <mergeCell ref="G104:I114"/>
    <mergeCell ref="A1:P1"/>
    <mergeCell ref="E75:F75"/>
    <mergeCell ref="A2:P2"/>
    <mergeCell ref="A4:B4"/>
    <mergeCell ref="A10:C10"/>
    <mergeCell ref="A21:C21"/>
    <mergeCell ref="A34:C34"/>
    <mergeCell ref="G74:I74"/>
    <mergeCell ref="C4:K4"/>
    <mergeCell ref="C5:K5"/>
    <mergeCell ref="C7:K7"/>
    <mergeCell ref="C6:K6"/>
    <mergeCell ref="G75:I75"/>
    <mergeCell ref="A5:A6"/>
  </mergeCells>
  <conditionalFormatting sqref="E34:P34 E20:P21 D52:D60">
    <cfRule type="expression" dxfId="18" priority="50">
      <formula>ISTEXT(D20)</formula>
    </cfRule>
  </conditionalFormatting>
  <conditionalFormatting sqref="E11:P11 D15:P19 D12:D13">
    <cfRule type="expression" dxfId="17" priority="42">
      <formula>ISTEXT(D11)</formula>
    </cfRule>
  </conditionalFormatting>
  <conditionalFormatting sqref="E14:P14">
    <cfRule type="expression" dxfId="16" priority="41">
      <formula>ISTEXT(E14)</formula>
    </cfRule>
  </conditionalFormatting>
  <conditionalFormatting sqref="D14">
    <cfRule type="expression" dxfId="15" priority="40">
      <formula>ISTEXT(D14)</formula>
    </cfRule>
  </conditionalFormatting>
  <conditionalFormatting sqref="D22:P32 D33">
    <cfRule type="expression" dxfId="14" priority="39">
      <formula>ISTEXT(D22)</formula>
    </cfRule>
  </conditionalFormatting>
  <conditionalFormatting sqref="D35:P51 E52:P60">
    <cfRule type="expression" dxfId="13" priority="38">
      <formula>ISTEXT(D35)</formula>
    </cfRule>
  </conditionalFormatting>
  <conditionalFormatting sqref="E65:P66">
    <cfRule type="expression" dxfId="12" priority="37">
      <formula>ISTEXT(E65)</formula>
    </cfRule>
  </conditionalFormatting>
  <conditionalFormatting sqref="E61:P61">
    <cfRule type="expression" dxfId="11" priority="36">
      <formula>ISTEXT(E61)</formula>
    </cfRule>
  </conditionalFormatting>
  <conditionalFormatting sqref="E62:P64">
    <cfRule type="expression" dxfId="10" priority="34">
      <formula>ISTEXT(E62)</formula>
    </cfRule>
  </conditionalFormatting>
  <conditionalFormatting sqref="D61 D65:D66">
    <cfRule type="expression" dxfId="9" priority="32">
      <formula>ISTEXT(D61)</formula>
    </cfRule>
  </conditionalFormatting>
  <conditionalFormatting sqref="E12:P13">
    <cfRule type="expression" dxfId="8" priority="31">
      <formula>ISTEXT(E12)</formula>
    </cfRule>
  </conditionalFormatting>
  <conditionalFormatting sqref="E33:P33">
    <cfRule type="expression" dxfId="7" priority="30">
      <formula>ISTEXT(E33)</formula>
    </cfRule>
  </conditionalFormatting>
  <conditionalFormatting sqref="E68:P68">
    <cfRule type="expression" dxfId="6" priority="23">
      <formula>ISTEXT(E68)</formula>
    </cfRule>
  </conditionalFormatting>
  <conditionalFormatting sqref="D68">
    <cfRule type="expression" dxfId="5" priority="28">
      <formula>ISTEXT(D68)</formula>
    </cfRule>
  </conditionalFormatting>
  <conditionalFormatting sqref="E69:P72">
    <cfRule type="expression" dxfId="4" priority="19">
      <formula>ISTEXT(E69)</formula>
    </cfRule>
  </conditionalFormatting>
  <conditionalFormatting sqref="D11">
    <cfRule type="expression" dxfId="3" priority="18">
      <formula>ISTEXT(D11)</formula>
    </cfRule>
  </conditionalFormatting>
  <conditionalFormatting sqref="D62:D64">
    <cfRule type="expression" dxfId="2" priority="17">
      <formula>ISTEXT(D62)</formula>
    </cfRule>
  </conditionalFormatting>
  <conditionalFormatting sqref="D69:D72">
    <cfRule type="expression" dxfId="1" priority="16">
      <formula>ISTEXT(D69)</formula>
    </cfRule>
  </conditionalFormatting>
  <conditionalFormatting sqref="A5:A6">
    <cfRule type="expression" dxfId="0" priority="14">
      <formula>$A$5="ЕСТЬ ОШИБКИ"</formula>
    </cfRule>
  </conditionalFormatting>
  <dataValidations count="6">
    <dataValidation type="list" allowBlank="1" showInputMessage="1" showErrorMessage="1" sqref="M4">
      <formula1>$E$8:$P$8</formula1>
    </dataValidation>
    <dataValidation type="whole" allowBlank="1" showInputMessage="1" showErrorMessage="1" errorTitle="Внимание!!!" error="Вводить только целое число!!!" sqref="K14:L14 N14:O14 E14:F14 H14:I14 M39:M50 P39:P50 G39:G50 J39:J50 P52:P60 M52:M60 J52:J60 G52:G60">
      <formula1>0</formula1>
      <formula2>40000</formula2>
    </dataValidation>
    <dataValidation allowBlank="1" showInputMessage="1" showErrorMessage="1" promptTitle="Автоматический расчет" prompt="Не печатать в данной ячейке" sqref="E15:P15 E22:P22 E29:P29 K35:L50 P35:P38 N35:O50 H35:I50 J35:J38 K62:L64 F51:P51 M35:M38 E35:F50 G35:G38 K52:L60 H52:I60 E51:E66 N52:O60 G61:O61 H62:I64 N62:O64 F52:F64 F65:O66 E68:P68"/>
    <dataValidation allowBlank="1" showErrorMessage="1" sqref="D35:D66 D22:D33 D12:D19 D68:D73"/>
    <dataValidation type="whole" allowBlank="1" showErrorMessage="1" errorTitle="Внимание!!!" error="Вводить только целое число!!!" sqref="E16:P19 G14 J14 M14 P14 E30:P32 E23:P28 E11:P11 M62:M64 G62:G64 J62:J64 P61:P66 E69:P72">
      <formula1>0</formula1>
      <formula2>40000</formula2>
    </dataValidation>
    <dataValidation allowBlank="1" showInputMessage="1" showErrorMessage="1" errorTitle="Внимание!!!" error="Вводить только целое число!!!" sqref="E12:P13 E33:P33"/>
  </dataValidations>
  <hyperlinks>
    <hyperlink ref="A81" location="'Приложение 3'!A10" display="Кол-во отработанных часов одним работником превышает 24 часа в сутки. Проверьте правильность данных в строках 12 и/или 11"/>
    <hyperlink ref="A82" location="'Приложение 3'!A12" display="Отношение отработанных дней на кол-во работников превышает кол-во дней в месяце. Проверьте правильность данных в строках 12 и/или 10"/>
    <hyperlink ref="A83" location="'Приложение 3'!A12" display="Одним работником не может быть отработано более 24 часов в сутки. Проверьте правильность данных в строке 12 и/или 11"/>
    <hyperlink ref="A84" location="'Приложение 3'!A32" display="Пробег одной единицы ТС превышает 1000 км. в день. Проверьте правильность данных в строке 32 и/или 34"/>
    <hyperlink ref="A85" location="'Приложение 3'!A39" display="Кол-во единиц ТС, оснащенных ремнями безопасности, превышает кол-во единиц ТС. Проверьте правильность данных в строке 39 и/или 38"/>
    <hyperlink ref="A86" location="'Приложение 3'!A40" display="Кол-во единиц ТС, оснащенных БСМТС, превышает кол-во единиц ТС. Проверьте правильность данных в строке 40 и/или 38"/>
    <hyperlink ref="A87" location="'Приложение 3'!A41" display="Кол-во единиц ТС, оснащенных видеорегистраторами, превышает кол-во единиц ТС. Проверьте правильность данных в строке 41 и/или 38"/>
    <hyperlink ref="A88" location="'Приложение 3'!A43" display="Кол-во единиц ТС, оснащенных ремнями безопасности, превышает кол-во единиц ТС. Проверьте правильность данных в строке 43 и/или 42"/>
    <hyperlink ref="A89" location="'Приложение 3'!A44" display="Кол-во единиц ТС, оснащенных БСМТС, превышает кол-во единиц ТС. Проверьте правильность данных в строке 44 и/или 42"/>
    <hyperlink ref="A90" location="'Приложение 3'!A45" display="Кол-во единиц ТС, оснащенных видеорегистраторами, превышает кол-во единиц ТС. Проверьте правильность данных в строке 45 и/или 42"/>
    <hyperlink ref="A91" location="'Приложение 3'!A47" display="Кол-во единиц ТС, оснащенных ремнями безопасности, превышает кол-во единиц ТС. Проверьте правильность данных в строке 47 и/или 46"/>
    <hyperlink ref="A92" location="'Приложение 3'!A48" display="Кол-во единиц ТС, оснащенных БСМТС, превышает кол-во единиц ТС. Проверьте правильность данных в строке 48 и/или 46"/>
    <hyperlink ref="A93" location="'Приложение 3'!A49" display="Кол-во единиц ТС, оснащенных видеорегистраторами, превышает кол-во единиц ТС. Проверьте правильность данных в строке 49 и/или 46"/>
    <hyperlink ref="A94" location="'Приложение 3'!A52" display="Кол-во единиц ТС, оснащенных ремнями безопасности, превышает кол-во единиц ТС. Проверьте правильность данных в строке 52 и/или 51"/>
    <hyperlink ref="A95" location="'Приложение 3'!A53" display="Кол-во единиц ТС, оснащенных БСМТС, превышает кол-во единиц ТС. Проверьте правильность данных в строке 53 и/или 51"/>
    <hyperlink ref="A96" location="'Приложение 3'!A54" display="Кол-во единиц ТС, оснащенных видеорегистраторами, превышает кол-во единиц ТС. Проверьте правильность данных в строке 54 и/или 51"/>
    <hyperlink ref="A100" location="'Приложение 3'!A63" display="Кол-во обученных водителей &quot;Защитному вождению&quot;, превышает кол-во водителей. Проверьте правильность данных в строке 63 и/или 61;62"/>
    <hyperlink ref="A101" location="'Приложение 3'!A64" display="Кол-во обученных водителей &quot;Специализированному зимнему вождению&quot;, превышает кол-во водителей. Проверьте правильность данных в строке 64 и/или 61;62"/>
    <hyperlink ref="A102" location="'Приложение 3'!A65" display="Кол-во обученных водителей &quot;Специализированному управлению спецтехникой&quot;, превышает кол-во водителей. Проверьте правильность данных в строке 65 и/или 61;62"/>
    <hyperlink ref="A97" location="'Приложение 3'!A57" display="Кол-во единиц ТС, оснащенных ремнями безопасности, превышает кол-во единиц ТС. Проверьте правильность данных в строке 57 и/или 56"/>
    <hyperlink ref="A98" location="'Приложение 3'!A58" display="Кол-во единиц ТС, оснащенных БСМТС, превышает кол-во единиц ТС. Проверьте правильность данных в строке 58 и/или 56"/>
    <hyperlink ref="A99" location="'Приложение 3'!A59" display="Кол-во единиц ТС, оснащенных видеорегистраторами, превышает кол-во единиц ТС. Проверьте правильность данных в строке 59 и/или 56"/>
  </hyperlinks>
  <pageMargins left="0.7" right="0.7" top="0.75" bottom="0.75" header="0.3" footer="0.3"/>
  <pageSetup paperSize="8" scale="66" fitToHeight="0" orientation="landscape" r:id="rId1"/>
  <rowBreaks count="1" manualBreakCount="1">
    <brk id="64" max="16" man="1"/>
  </rowBreaks>
  <customProperties>
    <customPr name="_pios_id" r:id="rId2"/>
  </customProperties>
  <ignoredErrors>
    <ignoredError sqref="D29 D51" formula="1"/>
  </ignoredError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5" id="{768A92A8-82EC-4001-A10D-66CBCC22BA4D}">
            <x14:iconSet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NoIcons" iconId="0"/>
            </x14:iconSet>
          </x14:cfRule>
          <xm:sqref>B5</xm:sqref>
        </x14:conditionalFormatting>
        <x14:conditionalFormatting xmlns:xm="http://schemas.microsoft.com/office/excel/2006/main">
          <x14:cfRule type="iconSet" priority="13" id="{C2271F4E-DB49-4330-B599-72D37A0F8AF1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E81:P81</xm:sqref>
        </x14:conditionalFormatting>
        <x14:conditionalFormatting xmlns:xm="http://schemas.microsoft.com/office/excel/2006/main">
          <x14:cfRule type="iconSet" priority="53" id="{5A6EC3BC-F23B-4E4D-902F-9C09921BBD8B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E82:P83 E84:I96 K84:L96 K100:L102 N100:P102 N84:O96 E100:I102</xm:sqref>
        </x14:conditionalFormatting>
        <x14:conditionalFormatting xmlns:xm="http://schemas.microsoft.com/office/excel/2006/main">
          <x14:cfRule type="iconSet" priority="11" id="{70A475B9-126A-4AB9-80CB-F67FC7369A74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E97:F99 H97:I99 K97:L99 N97:O99</xm:sqref>
        </x14:conditionalFormatting>
        <x14:conditionalFormatting xmlns:xm="http://schemas.microsoft.com/office/excel/2006/main">
          <x14:cfRule type="iconSet" priority="9" id="{EEA08F41-F6BF-4EA9-B08E-5740481C7A65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G97:G99</xm:sqref>
        </x14:conditionalFormatting>
        <x14:conditionalFormatting xmlns:xm="http://schemas.microsoft.com/office/excel/2006/main">
          <x14:cfRule type="iconSet" priority="8" id="{C539C76A-9B3B-44D3-A0DF-753CF4E0157F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J101:J102 J84:J96</xm:sqref>
        </x14:conditionalFormatting>
        <x14:conditionalFormatting xmlns:xm="http://schemas.microsoft.com/office/excel/2006/main">
          <x14:cfRule type="iconSet" priority="7" id="{E3C90732-206F-4CF1-8AFA-E2D3D45AADF5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J97:J99</xm:sqref>
        </x14:conditionalFormatting>
        <x14:conditionalFormatting xmlns:xm="http://schemas.microsoft.com/office/excel/2006/main">
          <x14:cfRule type="iconSet" priority="6" id="{D8DEEE28-2853-4580-86AE-A24878BA688C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M101:M102 M84:M96</xm:sqref>
        </x14:conditionalFormatting>
        <x14:conditionalFormatting xmlns:xm="http://schemas.microsoft.com/office/excel/2006/main">
          <x14:cfRule type="iconSet" priority="5" id="{09446200-105C-46E2-9EE1-E69C8C494F98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M97:M99</xm:sqref>
        </x14:conditionalFormatting>
        <x14:conditionalFormatting xmlns:xm="http://schemas.microsoft.com/office/excel/2006/main">
          <x14:cfRule type="iconSet" priority="4" id="{FDC717A0-608E-4463-B9CE-ADA5E2F7A617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P84:P96</xm:sqref>
        </x14:conditionalFormatting>
        <x14:conditionalFormatting xmlns:xm="http://schemas.microsoft.com/office/excel/2006/main">
          <x14:cfRule type="iconSet" priority="3" id="{926BC045-C0E6-4B74-846B-F671FCC2F13D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P97:P99</xm:sqref>
        </x14:conditionalFormatting>
        <x14:conditionalFormatting xmlns:xm="http://schemas.microsoft.com/office/excel/2006/main">
          <x14:cfRule type="iconSet" priority="2" id="{B79D36E4-5743-40D0-89D1-448910A76B76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J100</xm:sqref>
        </x14:conditionalFormatting>
        <x14:conditionalFormatting xmlns:xm="http://schemas.microsoft.com/office/excel/2006/main">
          <x14:cfRule type="iconSet" priority="1" id="{DE1BB2C4-CF3C-4922-BBA9-D3F86014DE7B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M100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> < / L a s t U s e d G r o u p O b j e c t I d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D8B9937C-0629-497C-AE34-FA40CF67B454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3</vt:lpstr>
      <vt:lpstr>'Приложение 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2025-11-05T11:11:39Z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05_Приложение 3 к ЛНД.XLSX</vt:lpwstr>
  </property>
  <property fmtid="{D5CDD505-2E9C-101B-9397-08002B2CF9AE}" pid="3" name="SAP_RSD_GUID">
    <vt:lpwstr>PNhBKAQjybJX00002X16Om</vt:lpwstr>
  </property>
</Properties>
</file>